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bookViews>
    <workbookView xWindow="120" yWindow="45" windowWidth="20580" windowHeight="11640"/>
  </bookViews>
  <sheets>
    <sheet name="Introduction" sheetId="3" r:id="rId1"/>
    <sheet name="Translation tool" sheetId="2" r:id="rId2"/>
    <sheet name="Glossary" sheetId="1" r:id="rId3"/>
  </sheets>
  <definedNames>
    <definedName name="Introduction" comment="Introductory text and quick start" localSheetId="0">Introduction!$A$3</definedName>
    <definedName name="Languages" comment="Header row with all the languages. Is the source of the drop down lists on the Translation  tool sheet.">Glossary!$D$4:$XFD$4</definedName>
    <definedName name="SourceLanguage" comment="Drop down box to select a &quot;From&quot; language" localSheetId="1">'Translation tool'!$E$3</definedName>
    <definedName name="TargetLanguage" comment="Drop down box to select a &quot;To&quot; language" localSheetId="1">'Translation tool'!$F$3</definedName>
    <definedName name="Title" localSheetId="2">Glossary!$A$1</definedName>
    <definedName name="Title" localSheetId="0">Introduction!$A$1</definedName>
    <definedName name="Title" localSheetId="1">'Translation tool'!$A$1</definedName>
  </definedNames>
  <calcPr calcId="145621"/>
</workbook>
</file>

<file path=xl/calcChain.xml><?xml version="1.0" encoding="utf-8"?>
<calcChain xmlns="http://schemas.openxmlformats.org/spreadsheetml/2006/main">
  <c r="A1" i="1" l="1"/>
  <c r="A1" i="2"/>
  <c r="F6" i="2" l="1"/>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 r="B76" i="2"/>
  <c r="B77" i="2"/>
  <c r="B78" i="2"/>
  <c r="B79" i="2"/>
  <c r="B80" i="2"/>
  <c r="B81" i="2"/>
  <c r="B82" i="2"/>
  <c r="B83" i="2"/>
  <c r="B84" i="2"/>
  <c r="B85" i="2"/>
  <c r="B86" i="2"/>
  <c r="B87" i="2"/>
  <c r="B88" i="2"/>
  <c r="B89" i="2"/>
  <c r="B90" i="2"/>
  <c r="B91" i="2"/>
  <c r="B92" i="2"/>
  <c r="B93" i="2"/>
  <c r="B94" i="2"/>
  <c r="B95" i="2"/>
  <c r="B96" i="2"/>
  <c r="B97" i="2"/>
  <c r="B98" i="2"/>
  <c r="B99" i="2"/>
  <c r="B100" i="2"/>
  <c r="B101" i="2"/>
  <c r="B102" i="2"/>
  <c r="B103" i="2"/>
  <c r="B104" i="2"/>
  <c r="B105" i="2"/>
  <c r="B106" i="2"/>
  <c r="B107" i="2"/>
  <c r="B108" i="2"/>
  <c r="B109" i="2"/>
  <c r="B110" i="2"/>
  <c r="B111" i="2"/>
  <c r="B112" i="2"/>
  <c r="B113" i="2"/>
  <c r="B114" i="2"/>
  <c r="B115" i="2"/>
  <c r="B116" i="2"/>
  <c r="B117" i="2"/>
  <c r="B118" i="2"/>
  <c r="B119" i="2"/>
  <c r="B120" i="2"/>
  <c r="B121" i="2"/>
  <c r="B122" i="2"/>
  <c r="B123" i="2"/>
  <c r="B124" i="2"/>
  <c r="B125" i="2"/>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alcChain>
</file>

<file path=xl/sharedStrings.xml><?xml version="1.0" encoding="utf-8"?>
<sst xmlns="http://schemas.openxmlformats.org/spreadsheetml/2006/main" count="1320" uniqueCount="1198">
  <si>
    <t>CESKY</t>
  </si>
  <si>
    <t>DANSK</t>
  </si>
  <si>
    <t>DEUTSCH</t>
  </si>
  <si>
    <t>FRANÇAIS</t>
  </si>
  <si>
    <t>LIETUVIU</t>
  </si>
  <si>
    <t>MAGYAR</t>
  </si>
  <si>
    <t>POLSKI</t>
  </si>
  <si>
    <t>SLOVENŠCINA</t>
  </si>
  <si>
    <t>Official label: required information</t>
  </si>
  <si>
    <t>EC Rules and standards</t>
  </si>
  <si>
    <t>Country of production</t>
  </si>
  <si>
    <t>Area of production</t>
  </si>
  <si>
    <t>Species</t>
  </si>
  <si>
    <t>Variety</t>
  </si>
  <si>
    <t>Category</t>
  </si>
  <si>
    <t>Pre-basic seed</t>
  </si>
  <si>
    <t>Basic seed</t>
  </si>
  <si>
    <t>Commercial seed (not certified as to variety)</t>
  </si>
  <si>
    <t>Seed mixtures</t>
  </si>
  <si>
    <t>Standard seed</t>
  </si>
  <si>
    <t>Net or gross weight</t>
  </si>
  <si>
    <t>Declared number of pure seeds</t>
  </si>
  <si>
    <t>Date of sealing</t>
  </si>
  <si>
    <t>Date of sampling</t>
  </si>
  <si>
    <t>Month and year of sealing expressed thus: 'sealed…' (month and year)</t>
  </si>
  <si>
    <t>Month and year of the last official sampling form the purposes of certification expressed thus: 'sampled…' (month and year)</t>
  </si>
  <si>
    <t>Registration number  (Seed company)</t>
  </si>
  <si>
    <t>Chemical treatment</t>
  </si>
  <si>
    <t>Pelleted</t>
  </si>
  <si>
    <t>Coated</t>
  </si>
  <si>
    <t>Retested</t>
  </si>
  <si>
    <t>Not intended for the production of fodder plants</t>
  </si>
  <si>
    <t>Percentage by weight of the various components</t>
  </si>
  <si>
    <t>Mixture of seed for …</t>
  </si>
  <si>
    <t>Hybrids</t>
  </si>
  <si>
    <t>Inbred line</t>
  </si>
  <si>
    <t>Varietal association</t>
  </si>
  <si>
    <t>Precision seed</t>
  </si>
  <si>
    <t>Monogerm seed</t>
  </si>
  <si>
    <t>EC Plant pasport</t>
  </si>
  <si>
    <t>Small  EC package</t>
  </si>
  <si>
    <t>Amateur variety</t>
  </si>
  <si>
    <t>Conservation variety</t>
  </si>
  <si>
    <t>Conservation mixtures</t>
  </si>
  <si>
    <t>Test and trials</t>
  </si>
  <si>
    <t>Weight of 1000 seeds</t>
  </si>
  <si>
    <t>Germination</t>
  </si>
  <si>
    <t>Purity</t>
  </si>
  <si>
    <t>Seeds not finally certified</t>
  </si>
  <si>
    <t xml:space="preserve">Area cultivated for the production of the lot </t>
  </si>
  <si>
    <t>Results of preliminary seed analysis</t>
  </si>
  <si>
    <t>Pravidla a normy EU</t>
  </si>
  <si>
    <t>Země výroby</t>
  </si>
  <si>
    <t>Oblast výroby</t>
  </si>
  <si>
    <t>Druh</t>
  </si>
  <si>
    <t>Odrůda</t>
  </si>
  <si>
    <t>Kategorie</t>
  </si>
  <si>
    <t>Rozmnožovací materiál předstupńů</t>
  </si>
  <si>
    <t>Základní rozmnožovací materiál</t>
  </si>
  <si>
    <t>Certifikovný rozmnožovací materiál první generace</t>
  </si>
  <si>
    <t>Certifikovný rozmnožovací materiál  druhé generace</t>
  </si>
  <si>
    <t xml:space="preserve">Obchodní osivo (  odrůdově necertifikované) </t>
  </si>
  <si>
    <t>Směs osiv</t>
  </si>
  <si>
    <t>Standardní osivo</t>
  </si>
  <si>
    <t>Čistá nebo hrubá hmotnost</t>
  </si>
  <si>
    <t>Deklarovaný počet čistých semen</t>
  </si>
  <si>
    <t xml:space="preserve">Datum uzavření </t>
  </si>
  <si>
    <t>Datum vzorkování</t>
  </si>
  <si>
    <t>Měsíc a rok uzavření  vyjádřené takto: "uzavřeno " (měsíc a rok)</t>
  </si>
  <si>
    <t>Měsíc a rok posledního  úředního vzorkování za účelem certifikace vyjádřené takto: "vzorkováno" (měsíc a rok)</t>
  </si>
  <si>
    <t>Číslo partie</t>
  </si>
  <si>
    <t>Registrační číslo (Dodavatel)</t>
  </si>
  <si>
    <t>Chemické ošetření</t>
  </si>
  <si>
    <t>Obalováno</t>
  </si>
  <si>
    <t>Mořeno</t>
  </si>
  <si>
    <t>Přezkoušeno</t>
  </si>
  <si>
    <t>Není určeno pro pěstování na krmné účely</t>
  </si>
  <si>
    <t>Hmotnostní procento jednotlivých komponentů</t>
  </si>
  <si>
    <t>Směs osiv pro….</t>
  </si>
  <si>
    <t>Hybrid</t>
  </si>
  <si>
    <t>Inbrední linie</t>
  </si>
  <si>
    <t>Sdružené odrůdy</t>
  </si>
  <si>
    <t>Osivo pro přesný výsev</t>
  </si>
  <si>
    <t>Jednoklíčkové osivo</t>
  </si>
  <si>
    <t>EU rostlinolékařský pas</t>
  </si>
  <si>
    <t>EU malé balení</t>
  </si>
  <si>
    <t>Osivo odrůd vyšlechtěných pro pěstování za zvláštních podmínek/ (Amatérské odrůdy)</t>
  </si>
  <si>
    <t>Uchovávané odrůdy</t>
  </si>
  <si>
    <t>Směs osiv určená k ochraně přirozeného prostředí</t>
  </si>
  <si>
    <t>Testy a pokusy</t>
  </si>
  <si>
    <t>Hmotnost  1000 semen</t>
  </si>
  <si>
    <t>Klíčivost</t>
  </si>
  <si>
    <t>Čistota</t>
  </si>
  <si>
    <t>Osivo s neukončenou certifikací</t>
  </si>
  <si>
    <t xml:space="preserve">Obdělávaná plocha pro výrobu partie </t>
  </si>
  <si>
    <t>Výsledky předběžné  anylýzy osiva</t>
  </si>
  <si>
    <t>EF-regler og -normer</t>
  </si>
  <si>
    <t>Danmark</t>
  </si>
  <si>
    <t>Avlsland</t>
  </si>
  <si>
    <t>Art</t>
  </si>
  <si>
    <t>Sort</t>
  </si>
  <si>
    <t>Kategori</t>
  </si>
  <si>
    <t>Præ-basisfrø</t>
  </si>
  <si>
    <t>Basisfrø</t>
  </si>
  <si>
    <t>Certificeret frø 1. generation</t>
  </si>
  <si>
    <t>Certificeret frø 2. generation</t>
  </si>
  <si>
    <t>Handelsfrø</t>
  </si>
  <si>
    <t>Frøblandinger</t>
  </si>
  <si>
    <t>Standardfrø</t>
  </si>
  <si>
    <t>Netto- eller bruttovægt</t>
  </si>
  <si>
    <t>Forseglingsmåned</t>
  </si>
  <si>
    <t>Prøvetagningsdato</t>
  </si>
  <si>
    <t>År og dato for forsegling udtrykt som: 'forsegling….' (måned og år)</t>
  </si>
  <si>
    <t>År og dato for seneste prøvetagning med henblik på certificering udtrykt som: 'prøvetaget….' (måned og år)</t>
  </si>
  <si>
    <t>Partiets referencenummer</t>
  </si>
  <si>
    <t>Virksomhedens navn eller identifikationsmærke</t>
  </si>
  <si>
    <t>Bejdsemiddel</t>
  </si>
  <si>
    <t>Pilleteret</t>
  </si>
  <si>
    <t>Genspiret</t>
  </si>
  <si>
    <t>Ikke bestemt til benyttelse som foderplanter</t>
  </si>
  <si>
    <t>Arts og sorts vægtforhold</t>
  </si>
  <si>
    <t>Frøblanding til ……</t>
  </si>
  <si>
    <t>Indavlet linie</t>
  </si>
  <si>
    <t>Sammensatte sorter</t>
  </si>
  <si>
    <t>Præcisionsfrø</t>
  </si>
  <si>
    <t>Monogermt frø</t>
  </si>
  <si>
    <t>EF-plantepas</t>
  </si>
  <si>
    <t>EF-småpakning</t>
  </si>
  <si>
    <t>Hobbysort</t>
  </si>
  <si>
    <t>Bevaringssort</t>
  </si>
  <si>
    <t>Miljøfrøblanding</t>
  </si>
  <si>
    <t>Forsøg og afprøvning</t>
  </si>
  <si>
    <t>1000 korns vægt</t>
  </si>
  <si>
    <t>Spireevne</t>
  </si>
  <si>
    <t>Renhed</t>
  </si>
  <si>
    <t>Ikke endeligt certificeret frø</t>
  </si>
  <si>
    <t>Fremavlsareal</t>
  </si>
  <si>
    <t>Foreløbig analyseresultat</t>
  </si>
  <si>
    <t>EG-Norm</t>
  </si>
  <si>
    <t>Erzeugerland</t>
  </si>
  <si>
    <t>Erzeugungsgebiet</t>
  </si>
  <si>
    <t>Sorte</t>
  </si>
  <si>
    <t>Vorstufensaatgut</t>
  </si>
  <si>
    <t>Basissaatgut</t>
  </si>
  <si>
    <t>Zertifiziertes Saatgut</t>
  </si>
  <si>
    <t>Zertifiziertes Saatgut zweiter Generation</t>
  </si>
  <si>
    <t>Handelssaatgut</t>
  </si>
  <si>
    <t>Saatgutmischungen</t>
  </si>
  <si>
    <t>Standardsaatgut</t>
  </si>
  <si>
    <t>Netto- oder Bruttogewicht</t>
  </si>
  <si>
    <t>Angegebene Zahl der Körner</t>
  </si>
  <si>
    <t>Datum der Verschließung</t>
  </si>
  <si>
    <t>Datum der Probenahme</t>
  </si>
  <si>
    <t>Wirtschaftsjahr der Verschließung ausgedrückt als: Verschließung (Monat, Jahr)</t>
  </si>
  <si>
    <t>Wirtschaftsjahr der letzten Probenahme ausgedrückt als: Probenahme (Monat, Jahr)</t>
  </si>
  <si>
    <t>Anerkennungsnummer</t>
  </si>
  <si>
    <t>Betriebsnummer</t>
  </si>
  <si>
    <t>Chemische Behandlung</t>
  </si>
  <si>
    <t>Pilliert</t>
  </si>
  <si>
    <t>Inkrustiert</t>
  </si>
  <si>
    <t>Erneute Probenahme</t>
  </si>
  <si>
    <t>Nicht zur Nutzung als Futterpflanze bestimmt</t>
  </si>
  <si>
    <t>Verhältnis des Gewichts der verschiedenen Komponenten</t>
  </si>
  <si>
    <t>Saatgutmischung für…</t>
  </si>
  <si>
    <t>Hybride</t>
  </si>
  <si>
    <t>Inzuchtlinie</t>
  </si>
  <si>
    <t>Verbundsorte</t>
  </si>
  <si>
    <t>Präzisionssaatgut</t>
  </si>
  <si>
    <t>Monogermsaatgut</t>
  </si>
  <si>
    <t>EG Pflanzenpass</t>
  </si>
  <si>
    <t>Kleinpackung EG</t>
  </si>
  <si>
    <t>Amateursorte</t>
  </si>
  <si>
    <t>Erhaltungssorte</t>
  </si>
  <si>
    <t>Erhaltungsmischung</t>
  </si>
  <si>
    <t>Nur für Versuchszwecke</t>
  </si>
  <si>
    <t>Tausendkorngewicht</t>
  </si>
  <si>
    <t>Keimfähigkeit</t>
  </si>
  <si>
    <t>Technische Reinheit</t>
  </si>
  <si>
    <t>Noch nicht anerkanntes Saatgut</t>
  </si>
  <si>
    <t>Vermehrungsfläche</t>
  </si>
  <si>
    <t>Ergebnis der vorläufigen Beschaffenheitsprüfung</t>
  </si>
  <si>
    <t>EL nõuded ja standardid</t>
  </si>
  <si>
    <t>Tootjariigi nimi</t>
  </si>
  <si>
    <t>Tootmispiirkond</t>
  </si>
  <si>
    <t>Liik</t>
  </si>
  <si>
    <t>Kategooria</t>
  </si>
  <si>
    <t>Supereliitseeme</t>
  </si>
  <si>
    <t>Eliitseeme</t>
  </si>
  <si>
    <t>Esimese põlvkonna sertifitseeritud kategooria seeme</t>
  </si>
  <si>
    <t>Teise põlvkonna sertifitseeritud kategooria seeme</t>
  </si>
  <si>
    <t>Tarbeseeme</t>
  </si>
  <si>
    <t>Seemnesegu</t>
  </si>
  <si>
    <t>Stabndardseeme</t>
  </si>
  <si>
    <t>Neto- või brutokaal</t>
  </si>
  <si>
    <t>Deklareeritud seemnete arv</t>
  </si>
  <si>
    <t>Proovivõtmise kuupäev</t>
  </si>
  <si>
    <t xml:space="preserve">pakendi sulgemise kuu ja aasta, märgituna “Suletud... (kuu ja aasta)“  </t>
  </si>
  <si>
    <t>viimase sertifitseerimiseks võetud proovi võtmise kuu ja aasta, märgituna “Proov on võetud... (kuu ja aasta)“</t>
  </si>
  <si>
    <t>Seemnepartii number</t>
  </si>
  <si>
    <t>Registreerimisnumber (seemnetootmis ettevõtja)</t>
  </si>
  <si>
    <t>Keemiline töötlemine</t>
  </si>
  <si>
    <t>Kaetud</t>
  </si>
  <si>
    <t>Idanevuse uus kontroll</t>
  </si>
  <si>
    <t>Ei ole ette nähtud sööda tootmiseks</t>
  </si>
  <si>
    <t>seemnete puhaskaalu ja kogukaalu vaheline suhe</t>
  </si>
  <si>
    <t>Segud ettenähtud …</t>
  </si>
  <si>
    <t>Hübriid</t>
  </si>
  <si>
    <t>Sisearetusliin</t>
  </si>
  <si>
    <t>Hübriidsordi seemnesegu</t>
  </si>
  <si>
    <t>Täppiskülviseeme</t>
  </si>
  <si>
    <t>Monoseeme</t>
  </si>
  <si>
    <t>EÜ taimepass</t>
  </si>
  <si>
    <t>EL väikepakend</t>
  </si>
  <si>
    <t>Hobisort</t>
  </si>
  <si>
    <t>Säilitussort</t>
  </si>
  <si>
    <t>Säilitussegu</t>
  </si>
  <si>
    <t>Tootmiskatsed</t>
  </si>
  <si>
    <t>1000 tera mass</t>
  </si>
  <si>
    <t>Idanevus</t>
  </si>
  <si>
    <t>Puhtus</t>
  </si>
  <si>
    <t>Lõpuni sertifitseerimata seeme</t>
  </si>
  <si>
    <t>Põllu pindala, millel etiketiga varustatud seeme on toodetud</t>
  </si>
  <si>
    <t>Esialgse analüüsitulemused</t>
  </si>
  <si>
    <t>EESTI</t>
  </si>
  <si>
    <t>EB taisyklės ir standartai</t>
  </si>
  <si>
    <t>Auginimo plotas</t>
  </si>
  <si>
    <t>Rūšis</t>
  </si>
  <si>
    <t>Veislė</t>
  </si>
  <si>
    <t>Kategorija</t>
  </si>
  <si>
    <t>Superelitinė sėkla</t>
  </si>
  <si>
    <t>Elitinė sėkla</t>
  </si>
  <si>
    <t>Sertifikuota pirmosios reprodukcijos sėkla</t>
  </si>
  <si>
    <t>Sertifikuota antrosios reprodukcijos sėkla</t>
  </si>
  <si>
    <t>Komercinė sėkla (nesertifikuojama pagal veislę)</t>
  </si>
  <si>
    <t>Sėklos mišiniai</t>
  </si>
  <si>
    <t>Standartinė sėkla</t>
  </si>
  <si>
    <t xml:space="preserve">Neto </t>
  </si>
  <si>
    <t>Deklaruojamas grynų sėklų skaičius</t>
  </si>
  <si>
    <t>Ženklinimo data</t>
  </si>
  <si>
    <t>Mėginio ėmimo data</t>
  </si>
  <si>
    <t xml:space="preserve">Ženklinimo metai ir mėnuo, nurodyti taip: ,,paženklinta... (metai ir mėnuo)" </t>
  </si>
  <si>
    <t>Paskutinio oficialaus mėginių ėmimo sertifikuoti metai ir mėnuo, nurodyti taip: ,,mėginiai imti... (metai, mėnuo)";</t>
  </si>
  <si>
    <t>Sėklos siuntos numeris</t>
  </si>
  <si>
    <t>Tiekėjo registracijos numeris</t>
  </si>
  <si>
    <t>Chemiškai apdorota</t>
  </si>
  <si>
    <t>Sėklų kamuolėliai</t>
  </si>
  <si>
    <t>Dengtos sėklos</t>
  </si>
  <si>
    <t>Pakartotinai tikrinta</t>
  </si>
  <si>
    <t>Neskirta pašariniams augalams auginti</t>
  </si>
  <si>
    <t>Įvairių sudedamųjų dalių svoris procentais</t>
  </si>
  <si>
    <t>Sėklų mišinys, skirtas...</t>
  </si>
  <si>
    <t>Hibridas</t>
  </si>
  <si>
    <t>Įvaisinė linija</t>
  </si>
  <si>
    <t>Sertifikuotas veislių derinys</t>
  </si>
  <si>
    <t>Tiksliajam sėjimui paruošta sėkla</t>
  </si>
  <si>
    <t>Vienadaigė sėkla</t>
  </si>
  <si>
    <t>EB augalo pasas</t>
  </si>
  <si>
    <t>Europos Bendrijos mažoji fasuotė</t>
  </si>
  <si>
    <t>Saugotina žemės ūkio augalų veislė</t>
  </si>
  <si>
    <t>Saugotinų veislių mišinys</t>
  </si>
  <si>
    <t>Tyrimai ir bandymai</t>
  </si>
  <si>
    <t>1000 sėklų svoris</t>
  </si>
  <si>
    <t>Daigumas</t>
  </si>
  <si>
    <t>Švarumas</t>
  </si>
  <si>
    <t>Galutinai nesertifikuota sėkla</t>
  </si>
  <si>
    <t>Žemės ploto, iš kurio išauginta sėklos siunta, dydis</t>
  </si>
  <si>
    <t>Išankstiniai sėklos kokybės tyrimo rezultatai</t>
  </si>
  <si>
    <t>Az Európai Unió előírásainak megfelel</t>
  </si>
  <si>
    <t>Termelő ország</t>
  </si>
  <si>
    <t>"Termelési régió" - but we don't use this category at the moment</t>
  </si>
  <si>
    <t>Faj</t>
  </si>
  <si>
    <t>Fajta</t>
  </si>
  <si>
    <t>Szaporítási fok</t>
  </si>
  <si>
    <t>Szuper elit</t>
  </si>
  <si>
    <t>Elit</t>
  </si>
  <si>
    <t>I. fok</t>
  </si>
  <si>
    <t>II. fok</t>
  </si>
  <si>
    <t>Kereskedelmi vetőmag</t>
  </si>
  <si>
    <t>Keverék vetőmag</t>
  </si>
  <si>
    <t>Standard vetőmag</t>
  </si>
  <si>
    <t>Egység súlya ('xxx kg nettó / bruttó' is marked on the labels)</t>
  </si>
  <si>
    <t>Mag darabszám</t>
  </si>
  <si>
    <t>Fémzárolás ideje</t>
  </si>
  <si>
    <t>"Mintavétel ideje" - but this category is not marked on the labels, just on the certificates</t>
  </si>
  <si>
    <t>"Fémzárolva" - but the year and month are represented just in rubric of the Date of sealing</t>
  </si>
  <si>
    <t>"Minta megvéve" - but we don't use neither on the labels nor on the certificates</t>
  </si>
  <si>
    <t>Fémzárolási szám</t>
  </si>
  <si>
    <t>"Regisztrációs szám" - but we don't use this category in the practice</t>
  </si>
  <si>
    <t>Csávázva</t>
  </si>
  <si>
    <t>We don't use this category in the practice</t>
  </si>
  <si>
    <t>Drazsírozott</t>
  </si>
  <si>
    <t>"Újravizsgálva" - but we don't use this category in the practice</t>
  </si>
  <si>
    <t>Nem takarmány célú fajkeverék</t>
  </si>
  <si>
    <t>Összetevők - Fajok és súly szerinti arányuk</t>
  </si>
  <si>
    <t>We don't use this category in the practice - but in case of grass seed mixture the fodder purpose is distinguished from lawn/turf (see at two lines above)</t>
  </si>
  <si>
    <t>Hibrid</t>
  </si>
  <si>
    <t>"Beltenyésztett vonal" - but we don't use this category on the labels</t>
  </si>
  <si>
    <t>"Fajtakeverék" - but we don't use this category in the practice</t>
  </si>
  <si>
    <t>Precíziós vetőmag</t>
  </si>
  <si>
    <t>Monogerm vetőmag</t>
  </si>
  <si>
    <t>NTSZ EK Növényútlevél</t>
  </si>
  <si>
    <t>EK Kistasak</t>
  </si>
  <si>
    <t>Hobby fajta</t>
  </si>
  <si>
    <t>Genetikai anyag (megőrzendő fajta)</t>
  </si>
  <si>
    <t>"Megőrzendő keverék" - but we don't use this category in the practice</t>
  </si>
  <si>
    <t>Kizárólag tesztek és kísérletek céljára</t>
  </si>
  <si>
    <t>Ezermagtömeg</t>
  </si>
  <si>
    <t>Csírázóképesség</t>
  </si>
  <si>
    <t>Tisztaság</t>
  </si>
  <si>
    <t>Nem véglegesen minősített vetőmag</t>
  </si>
  <si>
    <t>"Vetőmagtétel előállítási régiója" - but we don't use this category in the practice</t>
  </si>
  <si>
    <t>"Előzetes vetőmagvizsgálat eredménye" - but we don't use this category on the labels</t>
  </si>
  <si>
    <t>LATVIESU</t>
  </si>
  <si>
    <t>Jakość WE</t>
  </si>
  <si>
    <t>Kraj produkcji</t>
  </si>
  <si>
    <t>Kraj pochodzenia</t>
  </si>
  <si>
    <t>Gatunek</t>
  </si>
  <si>
    <t>Odmiana</t>
  </si>
  <si>
    <t>Przedbazowy-PB</t>
  </si>
  <si>
    <t>Elitarny-B</t>
  </si>
  <si>
    <t>Kwalifikowany-C/1</t>
  </si>
  <si>
    <t>Kwalifikowany-C/2</t>
  </si>
  <si>
    <t>Handlowy-H</t>
  </si>
  <si>
    <t>Mieszanka nasienna</t>
  </si>
  <si>
    <t>ST</t>
  </si>
  <si>
    <t>Data plombowania</t>
  </si>
  <si>
    <t>Data pobrania próby</t>
  </si>
  <si>
    <t>Miesiąc i rok zabezpieczenia opakowania (e.g. 2012-01)</t>
  </si>
  <si>
    <t>Miesiąc i rok pobrania próby do oceny okresowej (e.g. 2013-02)</t>
  </si>
  <si>
    <t>Nr partii</t>
  </si>
  <si>
    <t>Nr przedsiębiorcy</t>
  </si>
  <si>
    <t>Zaprawiane chemicznie</t>
  </si>
  <si>
    <t>Granulat</t>
  </si>
  <si>
    <t>Otoczkowane</t>
  </si>
  <si>
    <t>Ocena okresowa</t>
  </si>
  <si>
    <t>Nieprzeznaczona do produkcji roślin pastewnych</t>
  </si>
  <si>
    <t>Deklarowanyn skład procentowy</t>
  </si>
  <si>
    <t xml:space="preserve">Mieszanka </t>
  </si>
  <si>
    <t>Mieszaniec</t>
  </si>
  <si>
    <t>Linia wsobna</t>
  </si>
  <si>
    <t>Mieszaniec złożony</t>
  </si>
  <si>
    <t>Przeznaczone do siewu punktowego</t>
  </si>
  <si>
    <t>Nasiona jednokiełkowe</t>
  </si>
  <si>
    <t>Paszport roślin-EC</t>
  </si>
  <si>
    <t>Małe opakowanie WE</t>
  </si>
  <si>
    <t>Odmiana amatorska</t>
  </si>
  <si>
    <t>Odmiana regionalna</t>
  </si>
  <si>
    <t>Mieszanki dla ochrony środowiska</t>
  </si>
  <si>
    <t>Do testów lub doświadczeń</t>
  </si>
  <si>
    <t>Masa tysiąca nasion (MTN)</t>
  </si>
  <si>
    <t>Kiełkowanie</t>
  </si>
  <si>
    <t>Czystość</t>
  </si>
  <si>
    <t>Materiał siewny niezakwalifikowany ostatecznie</t>
  </si>
  <si>
    <t>Kraj pochodzenia/Region pochodzenia</t>
  </si>
  <si>
    <t>Reguli si Standarde CE</t>
  </si>
  <si>
    <t>Tara de productie</t>
  </si>
  <si>
    <t>Arealul de productie</t>
  </si>
  <si>
    <t>Specia</t>
  </si>
  <si>
    <t>Soiul</t>
  </si>
  <si>
    <t>Categoria</t>
  </si>
  <si>
    <t>Samanta Prebaza</t>
  </si>
  <si>
    <t>Samanta Baza</t>
  </si>
  <si>
    <t>Samanta Certificata din prima generatie C1</t>
  </si>
  <si>
    <t>Samanta Certificata din a doua generatie C2</t>
  </si>
  <si>
    <t>Samanta Comerciala (necertificata ca soi)</t>
  </si>
  <si>
    <t>Amestecuri de seminte</t>
  </si>
  <si>
    <t>Samanta Standard</t>
  </si>
  <si>
    <t>Greutatea neta sau bruta</t>
  </si>
  <si>
    <t>Numarul declarat de seminte pure</t>
  </si>
  <si>
    <t>Data sigilarii</t>
  </si>
  <si>
    <t>Data esantionarii</t>
  </si>
  <si>
    <t>Luna si anul sigilarii: 'sigilat…' (luna si anul)</t>
  </si>
  <si>
    <t>Luna si anul ultimei esantionari oficiale in vederea certificarii: 'esantionat…'(luna si anul)</t>
  </si>
  <si>
    <t>Numarul de referinta al lotului</t>
  </si>
  <si>
    <t>Numarul de inregistrare (</t>
  </si>
  <si>
    <t>Tratamentul chimic</t>
  </si>
  <si>
    <t>Granulate</t>
  </si>
  <si>
    <t>Drajate</t>
  </si>
  <si>
    <t>Reanalizat</t>
  </si>
  <si>
    <t>Nu este destinata productiei de plante furajere</t>
  </si>
  <si>
    <t>Procent in greutate al diferitilor componenti</t>
  </si>
  <si>
    <t>Amestec de seminte pentru …..</t>
  </si>
  <si>
    <t>Linie parentala</t>
  </si>
  <si>
    <t>Asociatie varietala</t>
  </si>
  <si>
    <t>Samanta de precizie</t>
  </si>
  <si>
    <t>Samanta monogerma</t>
  </si>
  <si>
    <t>Pasaportul plantei CE</t>
  </si>
  <si>
    <t>Ambalaje mici CE</t>
  </si>
  <si>
    <t>Soiuri de amator</t>
  </si>
  <si>
    <t>Soiuri in conservare</t>
  </si>
  <si>
    <t>Amestecuri de conservare</t>
  </si>
  <si>
    <t>Teste si incercari</t>
  </si>
  <si>
    <t>Greutatea a 1000 de seminte</t>
  </si>
  <si>
    <t>Germinatie</t>
  </si>
  <si>
    <t>Puritate</t>
  </si>
  <si>
    <t>Samanta necertificata final</t>
  </si>
  <si>
    <t>Suprafata cultivata pentru producerea lotului</t>
  </si>
  <si>
    <t>Rezultate ale analizelor  preliminare</t>
  </si>
  <si>
    <t>ROMANA</t>
  </si>
  <si>
    <t>kvalita ES</t>
  </si>
  <si>
    <t>krajina výroby</t>
  </si>
  <si>
    <t>oblasť výroby</t>
  </si>
  <si>
    <t>druh</t>
  </si>
  <si>
    <t>odroda</t>
  </si>
  <si>
    <t>kategória</t>
  </si>
  <si>
    <t>predzákladné osivo</t>
  </si>
  <si>
    <t>základné osivo</t>
  </si>
  <si>
    <t>certifikované osivo prevej generácie</t>
  </si>
  <si>
    <t>certifikované osivo druhej generácie</t>
  </si>
  <si>
    <t>obchodné osivo (nie je odrodovo uznávané)</t>
  </si>
  <si>
    <t>zmes osiva</t>
  </si>
  <si>
    <t>štandardné osivo</t>
  </si>
  <si>
    <t>hmotnosť netto alebo brutto</t>
  </si>
  <si>
    <t>deklarovaný počet zŕn</t>
  </si>
  <si>
    <t>dátum uzatvárania</t>
  </si>
  <si>
    <t>dátum vzorkovania</t>
  </si>
  <si>
    <t>mesiac a rok balenia vyjadrený ako: „balené (mesiac a rok)“</t>
  </si>
  <si>
    <t>mesiac a rok posledného úradného vzorkovania na účely certifikácie vyjadrené ako: „vzorkované ... (mesiac a rok)“</t>
  </si>
  <si>
    <t>referenčné číslo dávky</t>
  </si>
  <si>
    <t>registračné číslo dodávateľa</t>
  </si>
  <si>
    <t>chemicky ošetrené/morené</t>
  </si>
  <si>
    <t>peletované</t>
  </si>
  <si>
    <t>obalované</t>
  </si>
  <si>
    <t>opätovne preskúšané</t>
  </si>
  <si>
    <t>nie je určené na výrobu krmovín</t>
  </si>
  <si>
    <t>prcentuálny pomer hmotnosti jednotlivých komponentov</t>
  </si>
  <si>
    <t>zmes osiva určené pre</t>
  </si>
  <si>
    <t xml:space="preserve">hybrid </t>
  </si>
  <si>
    <t>imbrédna línia</t>
  </si>
  <si>
    <t>združená odroda</t>
  </si>
  <si>
    <t>obrusované osivo</t>
  </si>
  <si>
    <t>jednoklíčkové osivo</t>
  </si>
  <si>
    <t>ES rastlinný pas</t>
  </si>
  <si>
    <t>malé ES balenie</t>
  </si>
  <si>
    <t>odroda na zachovanie</t>
  </si>
  <si>
    <t>zmes na zachovanie</t>
  </si>
  <si>
    <t>testy a pokusy</t>
  </si>
  <si>
    <t>hmotnosť 1000 semien</t>
  </si>
  <si>
    <t>klíčivosť</t>
  </si>
  <si>
    <t>čistota</t>
  </si>
  <si>
    <t>nie konečne certifikované osivo</t>
  </si>
  <si>
    <t>oblasť pestovania na výrobu dávky</t>
  </si>
  <si>
    <t>predbežné výsledky rozboru vzorky osiva</t>
  </si>
  <si>
    <t>Pravila in standardi ES</t>
  </si>
  <si>
    <t>Država pridelave</t>
  </si>
  <si>
    <t>Posejana površina</t>
  </si>
  <si>
    <t>Vrsta</t>
  </si>
  <si>
    <t>Sorta</t>
  </si>
  <si>
    <t>Predosnovno seme</t>
  </si>
  <si>
    <t>Osnovno seme</t>
  </si>
  <si>
    <t>Certificirano seme I.množitve</t>
  </si>
  <si>
    <t>Certificirano seme II.množitve</t>
  </si>
  <si>
    <t>Trgovsko seme (ni potrjeno glede sortnosti)</t>
  </si>
  <si>
    <t>Semenske mešanice</t>
  </si>
  <si>
    <t>Standardno seme</t>
  </si>
  <si>
    <t>Masa pakiranja</t>
  </si>
  <si>
    <t>Deklarirano število semen</t>
  </si>
  <si>
    <t>Datum zapiranja</t>
  </si>
  <si>
    <t>Datum vzorčenja</t>
  </si>
  <si>
    <t>Mesec in leto zapiranja; navede se: "MM/LL" (mesec in leto)</t>
  </si>
  <si>
    <t>Mesec in leto zadnjega vzorčenja za namen uradnega potrjevanja; navede se: "MM/LL" (mesec in leto)</t>
  </si>
  <si>
    <t>Številka partije</t>
  </si>
  <si>
    <t>Registrska številka (dobavitelj)</t>
  </si>
  <si>
    <t>Tretirano</t>
  </si>
  <si>
    <t>Peletirano</t>
  </si>
  <si>
    <t>Obloženo</t>
  </si>
  <si>
    <t>Ponovno testirano</t>
  </si>
  <si>
    <t>Ni za pridelavo krmnih rastlin</t>
  </si>
  <si>
    <t xml:space="preserve">Utežni odstotek posameznih sestavin </t>
  </si>
  <si>
    <t>Mešanica semen za …</t>
  </si>
  <si>
    <t>Hibridi</t>
  </si>
  <si>
    <t>Samooplodna linija</t>
  </si>
  <si>
    <t>Sestavljena sorta</t>
  </si>
  <si>
    <t>Kroglično seme</t>
  </si>
  <si>
    <t>Enoklično seme</t>
  </si>
  <si>
    <t>Rastlinski potni list ES</t>
  </si>
  <si>
    <t>Majhno ES pakiranje</t>
  </si>
  <si>
    <t>Vrtičkarska sorta</t>
  </si>
  <si>
    <t>Ohranjevalna sorta</t>
  </si>
  <si>
    <t>Ohranjevalna semenska mešanica</t>
  </si>
  <si>
    <t>Poskusi in testi</t>
  </si>
  <si>
    <t>Masa 1000 semen</t>
  </si>
  <si>
    <t>Kalivost</t>
  </si>
  <si>
    <t>Ne dokončno potrjeno seme</t>
  </si>
  <si>
    <t>Površina semenskega posevka za pridelavo partije</t>
  </si>
  <si>
    <t>Začasno potočilo o kakovosti semena</t>
  </si>
  <si>
    <t>Regras e normas UE</t>
  </si>
  <si>
    <t>Organismo responsável pela certificação</t>
  </si>
  <si>
    <t>País de produção</t>
  </si>
  <si>
    <t>Região de produção</t>
  </si>
  <si>
    <t>Espécie</t>
  </si>
  <si>
    <t xml:space="preserve">Variedade </t>
  </si>
  <si>
    <t>Semente Pré Base</t>
  </si>
  <si>
    <t>Semente Base</t>
  </si>
  <si>
    <t>Semente certificada de 1.ª geração</t>
  </si>
  <si>
    <t>Semente certificada de 2.ª geração</t>
  </si>
  <si>
    <t>Semente comercial (não certificada para a variedade)</t>
  </si>
  <si>
    <t>Mistura de sementes</t>
  </si>
  <si>
    <t>Semente standard</t>
  </si>
  <si>
    <t>Peso liquido ou bruto</t>
  </si>
  <si>
    <t>Numero de sementes</t>
  </si>
  <si>
    <t>data de fecho</t>
  </si>
  <si>
    <t>data de amostragem</t>
  </si>
  <si>
    <t xml:space="preserve">mês e ano de embalagem : embalado em … (mês e ano) </t>
  </si>
  <si>
    <t>N.º de referencia do lote</t>
  </si>
  <si>
    <t xml:space="preserve">N.º de licença </t>
  </si>
  <si>
    <t>Tratamento</t>
  </si>
  <si>
    <t>Peletizado</t>
  </si>
  <si>
    <t>Revestida</t>
  </si>
  <si>
    <t>Reanalisado</t>
  </si>
  <si>
    <t>Não se destina a uso não forrageiro</t>
  </si>
  <si>
    <t>Percentagem em peso dos varios componentes</t>
  </si>
  <si>
    <t>Mistura de sementes para …</t>
  </si>
  <si>
    <t>Hibrido</t>
  </si>
  <si>
    <t>Progenitor</t>
  </si>
  <si>
    <t>Associação varietal</t>
  </si>
  <si>
    <t>Precisão</t>
  </si>
  <si>
    <t>Monogermes</t>
  </si>
  <si>
    <t>Passaporte Fitossanitario UE</t>
  </si>
  <si>
    <t>Pequena embalagem UE</t>
  </si>
  <si>
    <t>Variedade de uso amador</t>
  </si>
  <si>
    <t>Variedade de conservação</t>
  </si>
  <si>
    <t>Misturas de conservação</t>
  </si>
  <si>
    <t>Testes e ensaios</t>
  </si>
  <si>
    <t>Peso de 1000 sementes</t>
  </si>
  <si>
    <t>Germinação</t>
  </si>
  <si>
    <t>Pureza</t>
  </si>
  <si>
    <t>Semente não certificada definitivamente</t>
  </si>
  <si>
    <t>Area fonte</t>
  </si>
  <si>
    <t xml:space="preserve">Resultados </t>
  </si>
  <si>
    <t>EU pravila i standardi</t>
  </si>
  <si>
    <t>Tijelo ovlašteno za certifikaciju</t>
  </si>
  <si>
    <t>Zemlja proizvodnje</t>
  </si>
  <si>
    <t>Proizvodna površina</t>
  </si>
  <si>
    <t>Biljna vrsta</t>
  </si>
  <si>
    <t>Predosnovno sjeme</t>
  </si>
  <si>
    <t>Osnovno sjeme</t>
  </si>
  <si>
    <t>Certificirano sjeme prve generacije</t>
  </si>
  <si>
    <t>Certificirano sjeme druge generacije</t>
  </si>
  <si>
    <t>Komercijalno sjeme (nije certificirano u pogledu sorte)</t>
  </si>
  <si>
    <t>Mješavina sjemena</t>
  </si>
  <si>
    <t>Standardno sjeme</t>
  </si>
  <si>
    <t>Neto ili bruto masa</t>
  </si>
  <si>
    <t>Deklarirani broj čistog sjemena</t>
  </si>
  <si>
    <t>Datum plombiranja</t>
  </si>
  <si>
    <t>Datum uzorkovanja</t>
  </si>
  <si>
    <t>Mjesec i godina plombiranja izraženo na  način: "Plombirano..."(mjesec i godina)</t>
  </si>
  <si>
    <t>Mjesec i godina zadnjeg službenog uzorkovanja u svrhu certifikacije izraženo na način: "Uzorkovano..." (mjesec i godina)</t>
  </si>
  <si>
    <t>Referentni broj partije</t>
  </si>
  <si>
    <t>Registracijski broj (sjemenska kompanija)</t>
  </si>
  <si>
    <t>Kemijski tretman</t>
  </si>
  <si>
    <t>Nije namjenjeno za proizvodnju krmnog bilja</t>
  </si>
  <si>
    <t>Težinski postotak različitih komponenti</t>
  </si>
  <si>
    <t>Mješavina sjemena namjenjena za...</t>
  </si>
  <si>
    <t>Samooplodne linije</t>
  </si>
  <si>
    <t>Mješavina sorti</t>
  </si>
  <si>
    <t>Kalibrirano sjeme</t>
  </si>
  <si>
    <t>jednoklično sjeme</t>
  </si>
  <si>
    <t>EU biljna putovnica</t>
  </si>
  <si>
    <t>Sitna EU pakiranja</t>
  </si>
  <si>
    <t>Amaterska sorta</t>
  </si>
  <si>
    <t>Čuvana sorta</t>
  </si>
  <si>
    <t>Čuvane mješavine</t>
  </si>
  <si>
    <t>Testiranje i pokusi</t>
  </si>
  <si>
    <t>Masa 1000 sjemenki</t>
  </si>
  <si>
    <t>Klijavost</t>
  </si>
  <si>
    <t>Čistoća</t>
  </si>
  <si>
    <t>Ne konačno certificirano sjeme</t>
  </si>
  <si>
    <t>Proizvodna površina partije sjemena</t>
  </si>
  <si>
    <t>Rezultati preliminarne analize</t>
  </si>
  <si>
    <t>EG-regler</t>
  </si>
  <si>
    <t>Jordbruksverket</t>
  </si>
  <si>
    <t>Prod. i</t>
  </si>
  <si>
    <t>Ursprungsregion</t>
  </si>
  <si>
    <t>Stamutsäde</t>
  </si>
  <si>
    <t>Basutsäde</t>
  </si>
  <si>
    <t>Certifikatutsäde 1:sta gen.</t>
  </si>
  <si>
    <t>Certifikatutsäde 2:dra gen.</t>
  </si>
  <si>
    <t>Handelsutsäde</t>
  </si>
  <si>
    <t>Utsädesblandning</t>
  </si>
  <si>
    <t>Standardutsäde</t>
  </si>
  <si>
    <t>Nettovikt eller Bruttovikt</t>
  </si>
  <si>
    <t>-</t>
  </si>
  <si>
    <t>Förseglat</t>
  </si>
  <si>
    <t>Provtagningsdatum</t>
  </si>
  <si>
    <t>JUN 2013 (June 2013)</t>
  </si>
  <si>
    <t>In SWE we print expiredate of the label</t>
  </si>
  <si>
    <t>Cert nr</t>
  </si>
  <si>
    <t>Firmans namn eller firmamärke</t>
  </si>
  <si>
    <t>Betat</t>
  </si>
  <si>
    <t>Pelleterat</t>
  </si>
  <si>
    <t>Gragerat</t>
  </si>
  <si>
    <t>Ej avsett för produktion av foderväxter</t>
  </si>
  <si>
    <t>Ingående komponenter</t>
  </si>
  <si>
    <t>Utsädesblandning för….</t>
  </si>
  <si>
    <t>Komponent</t>
  </si>
  <si>
    <t>Precision</t>
  </si>
  <si>
    <t>Monogermt</t>
  </si>
  <si>
    <t>EG- växtpass</t>
  </si>
  <si>
    <t>EG-småförpackning</t>
  </si>
  <si>
    <t>Amatörsort</t>
  </si>
  <si>
    <t>Bevarandesort</t>
  </si>
  <si>
    <t>Bevarandeblandning</t>
  </si>
  <si>
    <t>Försöksmässig provning</t>
  </si>
  <si>
    <t>Tusenkornvikt</t>
  </si>
  <si>
    <t>Grobarhet</t>
  </si>
  <si>
    <t>Renhet</t>
  </si>
  <si>
    <t>Icke slutgiltigt certifierat utsäde</t>
  </si>
  <si>
    <t>Källområde</t>
  </si>
  <si>
    <t>Κανόνες και Προδιαγραφές Ευρωπαϊκής Ένωσης</t>
  </si>
  <si>
    <t>Κανόνες και προδιαγραφές ΕΚ</t>
  </si>
  <si>
    <t>Υπηρεσία πιστοποίησης</t>
  </si>
  <si>
    <t>Χώρα παραγωγής</t>
  </si>
  <si>
    <t>Περιοχή παραγωγής</t>
  </si>
  <si>
    <t>Είδος</t>
  </si>
  <si>
    <t>Ποικιλία</t>
  </si>
  <si>
    <t>Κατηγορία</t>
  </si>
  <si>
    <t>Προβασικός σπόρος</t>
  </si>
  <si>
    <t>Βασικός σπόρος</t>
  </si>
  <si>
    <t>Πιστοποιημένος σπόρος Α Γενεάς</t>
  </si>
  <si>
    <t>Πιστοποιημένος σπόρος Β Γενεάς</t>
  </si>
  <si>
    <t>Εμπορικός σπόρος (μη πιστοποιημένος για την ποικιλία</t>
  </si>
  <si>
    <t>Μείγματα σπόρων</t>
  </si>
  <si>
    <t>Τυποποιημένος σπόρος</t>
  </si>
  <si>
    <t>Καθαρό ή μικτό βάρος</t>
  </si>
  <si>
    <t>Δειλωθείς αριθμός καθαρών σπόρων</t>
  </si>
  <si>
    <t>Ημερομηνία σφράγισης</t>
  </si>
  <si>
    <t>Ημερομηνία δειγματοληψίας</t>
  </si>
  <si>
    <t>Μήνας και έτος σφράγισης που εκφράζονται με την ένδειξη: "σφραγίστηκε …" (μήνας και έτος)</t>
  </si>
  <si>
    <t>Μήνας και έτος της τελευταίας επίσημης δειγματοληψίας εν όψει της πιστοποίησης που εκφράζονται με την ένδειξη: "έχει γίνει δειγματοληπτικός έλεγχος …" (μήνας και έτος)</t>
  </si>
  <si>
    <t>Αριθμός σπορομερίδας</t>
  </si>
  <si>
    <t>Αριθμός εγγραφής σποροπαραγωγικής επιχείρησης</t>
  </si>
  <si>
    <t>Χημική επεξεργασία</t>
  </si>
  <si>
    <t>Σύμπηκτος σπόρος</t>
  </si>
  <si>
    <t>Επικαλυμμένος σπόρος</t>
  </si>
  <si>
    <t>Επανέλεγχος</t>
  </si>
  <si>
    <t>Δεν προορίζονται για την παραγωγή κτηνοτροφικών φυτών</t>
  </si>
  <si>
    <t>Αναλογία κατά βάρος εκάστου των συνθετικών</t>
  </si>
  <si>
    <t>Μείγμα σπόρων για …..</t>
  </si>
  <si>
    <t>Υβρίδια</t>
  </si>
  <si>
    <t>Καθαρή σειρά</t>
  </si>
  <si>
    <t>Συνδιασμός ποικιλιών</t>
  </si>
  <si>
    <t>Σπόρος ακριβείας</t>
  </si>
  <si>
    <t>Μονόσπερμος σπόρος</t>
  </si>
  <si>
    <t>Φυτοϋγειονομικό διαβατήριο ΕΚ</t>
  </si>
  <si>
    <t>Μικρές συσκευασίες ΕΚ</t>
  </si>
  <si>
    <t>Ερασιτεχνική ποικιλία</t>
  </si>
  <si>
    <t>Παραδοσιακή ποικιλία προς διατήρηση</t>
  </si>
  <si>
    <t>Μείγματα παραδοσιακών ποικιλιών προς διατήρηση</t>
  </si>
  <si>
    <t>Έλεγχος και δοκιμές</t>
  </si>
  <si>
    <t>Βάρος 1000 σπόρων</t>
  </si>
  <si>
    <t>Βλαστική ικανότητα</t>
  </si>
  <si>
    <t>Αναλυτική καθαρότητα</t>
  </si>
  <si>
    <t xml:space="preserve">Σπόροι που δεν έχουν πιστοποιηθεί οριστικά   </t>
  </si>
  <si>
    <t xml:space="preserve">Εκταση που καλλιεργήθηκε για την παραγωγή της σπορομερίδας </t>
  </si>
  <si>
    <t>Αποτελέσματα προκαταρτικής εξέτασης των σπόρων</t>
  </si>
  <si>
    <t>Euroopan Yhteisön määräysten mukaan sertifioitu kylvösiemen</t>
  </si>
  <si>
    <t>Sertifiointiviranomainen</t>
  </si>
  <si>
    <t>Tuotantomaa</t>
  </si>
  <si>
    <t>Tuotantoalue</t>
  </si>
  <si>
    <t>Laji</t>
  </si>
  <si>
    <t>Lajike</t>
  </si>
  <si>
    <t>Siemenluokka</t>
  </si>
  <si>
    <t>Esiperussiemen</t>
  </si>
  <si>
    <t>Perussiemen</t>
  </si>
  <si>
    <t>Sertifioitu siemen 1. sukupolvi</t>
  </si>
  <si>
    <t>Sertifioitu siemen 2. sukupolvi</t>
  </si>
  <si>
    <t>Lajikkeeton kaupallinen siemen</t>
  </si>
  <si>
    <t>Siemenseos</t>
  </si>
  <si>
    <t>Standardisiemen</t>
  </si>
  <si>
    <t>Netto- tai bruttopaino</t>
  </si>
  <si>
    <t>Puhtaitten siementen määrä</t>
  </si>
  <si>
    <t>Sinetöity</t>
  </si>
  <si>
    <t>Näyte otettu</t>
  </si>
  <si>
    <t>Sinetöinti kuukausi ja vuosi: 'sinetöity…' (kk ja vvvv)</t>
  </si>
  <si>
    <t>Viimeisen näyttenoton kuukausi ja vuosi 'näyte otettu …' (kk ja vvvv)</t>
  </si>
  <si>
    <t>Erän viitenumero</t>
  </si>
  <si>
    <t>Rekisteröintinumero (siemenliike)</t>
  </si>
  <si>
    <t>Kemiallinen käsittely</t>
  </si>
  <si>
    <t>Pelletöity</t>
  </si>
  <si>
    <t>Päällystetty</t>
  </si>
  <si>
    <t>Uudelleen testattu/analysoitu</t>
  </si>
  <si>
    <t>Ei tarkoitettu rehuntuotantoon</t>
  </si>
  <si>
    <t xml:space="preserve">Eri komponenttien prosenttiosuus painosta </t>
  </si>
  <si>
    <t>Siemenseoksen käyttötarkoitus</t>
  </si>
  <si>
    <t>Hybridi</t>
  </si>
  <si>
    <t>Sisäsiitoslinja</t>
  </si>
  <si>
    <t>Lajikeyhdistelmä</t>
  </si>
  <si>
    <t>Tarkkuussiemen</t>
  </si>
  <si>
    <t>Yksi-ituinen</t>
  </si>
  <si>
    <t>EC kasvipassi</t>
  </si>
  <si>
    <t>EC pikkupakkaus</t>
  </si>
  <si>
    <t>Harrastelijalajike</t>
  </si>
  <si>
    <t>Alkuperäislajike</t>
  </si>
  <si>
    <t>Alkuperäislajikkeiden sekoitus</t>
  </si>
  <si>
    <t>Testi- ja koekäyttöön</t>
  </si>
  <si>
    <t>Tuhannen siemenen paino/ 1000 sp</t>
  </si>
  <si>
    <t>Itävyys</t>
  </si>
  <si>
    <t>Puhtaus</t>
  </si>
  <si>
    <t>Ei sertifioitu/Sertifioimaton</t>
  </si>
  <si>
    <t>Erän tuotantolohko</t>
  </si>
  <si>
    <t>Ennakkoanalyysien tulokset</t>
  </si>
  <si>
    <t>EØS-regler og krav</t>
  </si>
  <si>
    <t>Kontrollmyndighet</t>
  </si>
  <si>
    <t>Produksjonsområde</t>
  </si>
  <si>
    <t>Klasse</t>
  </si>
  <si>
    <t>P (prebasis)</t>
  </si>
  <si>
    <t>B (basis)</t>
  </si>
  <si>
    <t>C1, C (sertifisert 1. generasjon)</t>
  </si>
  <si>
    <t>C2 (sertifisert 2. generasjon)</t>
  </si>
  <si>
    <t>Klasse handelsfrø</t>
  </si>
  <si>
    <t>Frøblanding</t>
  </si>
  <si>
    <t>Klasse standard</t>
  </si>
  <si>
    <t>Netto- eller bruttovekt</t>
  </si>
  <si>
    <t>Oppgitt antall frø</t>
  </si>
  <si>
    <t>Forseglingsdato</t>
  </si>
  <si>
    <t>Prøvetakingsdato</t>
  </si>
  <si>
    <t>Forseglingsmåned og -år</t>
  </si>
  <si>
    <t>Prøvetakingsmåned og -år</t>
  </si>
  <si>
    <t>Partinummer</t>
  </si>
  <si>
    <t>Registreringsnummer (såvareforretning)</t>
  </si>
  <si>
    <t>Beising</t>
  </si>
  <si>
    <t>Pillert</t>
  </si>
  <si>
    <t>Granulert</t>
  </si>
  <si>
    <t>Ny analyse</t>
  </si>
  <si>
    <t>Fôrvekster til annet enn jordbruksformål</t>
  </si>
  <si>
    <t>Artenes/sortenes vektforhold</t>
  </si>
  <si>
    <t>Frøblanding til…</t>
  </si>
  <si>
    <t>Hybride sorter</t>
  </si>
  <si>
    <t>Innavlet linje</t>
  </si>
  <si>
    <t>Sortsblanding</t>
  </si>
  <si>
    <t>Presisjonsfrø</t>
  </si>
  <si>
    <t>Plantepass</t>
  </si>
  <si>
    <t>Småpakning</t>
  </si>
  <si>
    <t>Tradisjonssort</t>
  </si>
  <si>
    <t>Bevaringsverdig sort</t>
  </si>
  <si>
    <t>Bare til analyser og prøver</t>
  </si>
  <si>
    <t>1000-frøvekt / 1000-kornvekt</t>
  </si>
  <si>
    <t>Renfrø</t>
  </si>
  <si>
    <t>Ikke endelig sertifisert såvare</t>
  </si>
  <si>
    <t>Avlssted</t>
  </si>
  <si>
    <t>Foreløpig analyseresultat</t>
  </si>
  <si>
    <t>EG systeem</t>
  </si>
  <si>
    <t>Geteeld in</t>
  </si>
  <si>
    <t>Soort</t>
  </si>
  <si>
    <t>Ras</t>
  </si>
  <si>
    <t xml:space="preserve">Aantal zuiver zaad </t>
  </si>
  <si>
    <t>Sluiting</t>
  </si>
  <si>
    <t>Monstername</t>
  </si>
  <si>
    <t>Leverancier: or just name of company</t>
  </si>
  <si>
    <t>Volgens opgave behandeld met:….. and ONTSMET</t>
  </si>
  <si>
    <t>gepelleerd</t>
  </si>
  <si>
    <t>coating</t>
  </si>
  <si>
    <t xml:space="preserve">% </t>
  </si>
  <si>
    <t xml:space="preserve">Voor:  or Zaadmengsel voor: </t>
  </si>
  <si>
    <t>Inteeltlijn</t>
  </si>
  <si>
    <t>rasassociatie</t>
  </si>
  <si>
    <t>Precisiezaad</t>
  </si>
  <si>
    <t>Eenkiemigheid</t>
  </si>
  <si>
    <t>EG-plantenpaspoort</t>
  </si>
  <si>
    <t>Kleine verpakking EG-</t>
  </si>
  <si>
    <t>amateurras</t>
  </si>
  <si>
    <t>Landras</t>
  </si>
  <si>
    <t>Natuurmengsel</t>
  </si>
  <si>
    <t>Dkg: (in g.- grams)</t>
  </si>
  <si>
    <t>Kiemkracht:</t>
  </si>
  <si>
    <t>Zuiverheid</t>
  </si>
  <si>
    <t xml:space="preserve">- (not used- there is a special transport grey labels with transportdocument); </t>
  </si>
  <si>
    <t>?</t>
  </si>
  <si>
    <t>Voorlopige resultaten monsteronderzoek zaaizaden</t>
  </si>
  <si>
    <t>Partijnummer</t>
  </si>
  <si>
    <t>Kweker</t>
  </si>
  <si>
    <t xml:space="preserve">Αρχή Πιστοποίησης </t>
  </si>
  <si>
    <t>Χώρα Παραγωγής</t>
  </si>
  <si>
    <t>Έκταση Παραγωγής</t>
  </si>
  <si>
    <t>Προβασικός</t>
  </si>
  <si>
    <t>Βασικός</t>
  </si>
  <si>
    <t>Πιστοποιημένος σπόρος 1ης γενεάς</t>
  </si>
  <si>
    <t>Πιστοποιημένος σπόρος 2ης γενεάς</t>
  </si>
  <si>
    <t>Εμπορικός σπόρος (μη πιστοποιημενος για την ποικιλία)</t>
  </si>
  <si>
    <t>Μίγματα σπόρων</t>
  </si>
  <si>
    <t>Καθαρό ή μεικτό βάρος</t>
  </si>
  <si>
    <t>Δηλωμένος αριθμός καθαρών σπόρων</t>
  </si>
  <si>
    <t>Μήνας και έτος σφράγισης εκφραζόμενα ως: 'σφραγίστηκε….. '(Μήνας και Έτος)</t>
  </si>
  <si>
    <t>Μήνας και έτος της τελευταίας επίσημης δειγματοληψίας για το σκοπό της πιστοποίησης εκφραζόμενα ως: 'έγινε δειγματοληψία….. '(Μήνας και Έτος)</t>
  </si>
  <si>
    <t>Αριθμός Σπορομερίδας</t>
  </si>
  <si>
    <t>Αριθμός Σποροπαραγωγικής Επιχείρησης</t>
  </si>
  <si>
    <t>Χημική Επεξεργασία</t>
  </si>
  <si>
    <t>Υπό μορφή σφαιριδίων</t>
  </si>
  <si>
    <t>Επενδεδυμένα</t>
  </si>
  <si>
    <t>Επανελεγχθέντα</t>
  </si>
  <si>
    <t>Μη προοριζόμενα για την παραγωγή κτηνοτροφικών φυτών</t>
  </si>
  <si>
    <t>Ποσοστό κατά βάρος των διαφόρων συστατικών</t>
  </si>
  <si>
    <t>Μείγμα σπόρων για………</t>
  </si>
  <si>
    <t>Καθαρή Σειρά</t>
  </si>
  <si>
    <t>συνδυασμός ποικιλιών</t>
  </si>
  <si>
    <t>σπόροι ακριβείας</t>
  </si>
  <si>
    <t xml:space="preserve">μονόσπερμοι σπόροι </t>
  </si>
  <si>
    <t>Φυτοϋγειονομικό Διαβατήριο Ευρωπαϊκής Ένωσης</t>
  </si>
  <si>
    <t>Μικρή συσκευασία Ευρωπαϊκής Ένωσης</t>
  </si>
  <si>
    <t>Ποικιλία για Ερασιτέχνη</t>
  </si>
  <si>
    <t>Ποικιλία προς διατήρηση</t>
  </si>
  <si>
    <t xml:space="preserve">Μείγματα Διατήρησης </t>
  </si>
  <si>
    <t>Δοκιμές και Πειράματα</t>
  </si>
  <si>
    <t>Βάρος χιλίων κόκκων</t>
  </si>
  <si>
    <t>Βλαστικότητα</t>
  </si>
  <si>
    <t>Καθαρότητα</t>
  </si>
  <si>
    <t>Σπόροι μη τελικά πιστοποιημένοι</t>
  </si>
  <si>
    <t>Καλλιεργούμενη έκταση για την παραγωγή της σπορομερίδας</t>
  </si>
  <si>
    <t>Αποτελέσματα προκαταρκτικής ανάλυσης σπόρων</t>
  </si>
  <si>
    <t>Pravila i regulative Evropske Zajednice (EZ)</t>
  </si>
  <si>
    <t>Ovlašćeno lice</t>
  </si>
  <si>
    <t>Oblast proizvodnje</t>
  </si>
  <si>
    <t>Osnovno seme - original</t>
  </si>
  <si>
    <t>Sertifikovano seme 1 generacije (C1)</t>
  </si>
  <si>
    <t>Sertifikovano seme 2 generacije (C2)</t>
  </si>
  <si>
    <t>Komercijalno seme</t>
  </si>
  <si>
    <t>Smeša semena</t>
  </si>
  <si>
    <t>Neto i bruto težina</t>
  </si>
  <si>
    <t>Deklarisani broj čistog semena</t>
  </si>
  <si>
    <t>Datum pakovanja</t>
  </si>
  <si>
    <t>Mesec i godina pakovanja izraženo na sledeći način: `Zatvoreno....`(mesec i godina)</t>
  </si>
  <si>
    <t>Mesec i godina poslednjeg zvaničnog uzorkovanja u svrhu sertifikacije izraženo na sledeći način:`uzorkovano.....`  (mesec i godina)</t>
  </si>
  <si>
    <t>Matični broj (Semenske kompanije)</t>
  </si>
  <si>
    <t>Ponovo testirano</t>
  </si>
  <si>
    <t>Nije za proizvodnju stočne hrane</t>
  </si>
  <si>
    <t>Težinski procenat različitih komponenti</t>
  </si>
  <si>
    <t>Mešavina semena za .....</t>
  </si>
  <si>
    <t>Inbred linije</t>
  </si>
  <si>
    <t>Sortno udruženje</t>
  </si>
  <si>
    <t>Monogermno seme</t>
  </si>
  <si>
    <t>Biljni pasoš Evropske zajednice (EZ)</t>
  </si>
  <si>
    <t>Malo pakovanje</t>
  </si>
  <si>
    <t>Tesatiranje i ispitivanje</t>
  </si>
  <si>
    <t xml:space="preserve">Masa 1000 semena </t>
  </si>
  <si>
    <t>Nesertifikovano seme</t>
  </si>
  <si>
    <t>Oblast pripremljena za proizvodnju partije</t>
  </si>
  <si>
    <t>Rezultati preliminarnih analiza semena</t>
  </si>
  <si>
    <t>Broj deklaracije</t>
  </si>
  <si>
    <t>Broj rešenja o prepakivanju</t>
  </si>
  <si>
    <t xml:space="preserve">Dodatne informacije </t>
  </si>
  <si>
    <t>Izjava : Seme je zatrovano i ne sme se koristiti za ishranu ljudi, domaćih životinja, riba, pticai divljači.</t>
  </si>
  <si>
    <t>Règles et normes CE</t>
  </si>
  <si>
    <t>Autorité de certification</t>
  </si>
  <si>
    <t>Pays de production</t>
  </si>
  <si>
    <t>Région de production</t>
  </si>
  <si>
    <t>Espèce(s)</t>
  </si>
  <si>
    <t>Variété</t>
  </si>
  <si>
    <t>Catégorie</t>
  </si>
  <si>
    <t>Semence de prébase</t>
  </si>
  <si>
    <t>Semence de base</t>
  </si>
  <si>
    <t>Semence certifiée de 1ère génération</t>
  </si>
  <si>
    <t>Semence certifiée de 2ème génération</t>
  </si>
  <si>
    <t>Semence commerciale (non certifiée pour la variété)</t>
  </si>
  <si>
    <t>Mélanges de semences</t>
  </si>
  <si>
    <t>Semence standard</t>
  </si>
  <si>
    <t>Poids net ou brut</t>
  </si>
  <si>
    <t>Nombre déclaré de semences pures</t>
  </si>
  <si>
    <t>Date de fermeture</t>
  </si>
  <si>
    <t>Date d'échantillonnage</t>
  </si>
  <si>
    <t>Mois et année de fermeture :
 "fermé…(mois et année)" / "Date de fermeture…"</t>
  </si>
  <si>
    <t>Mois et année du dernier échantillonnage officiel :
 "échantillonné le…(mois et année)"</t>
  </si>
  <si>
    <t>Numéro de lot</t>
  </si>
  <si>
    <t>Numéro d'enregistrement (entreprise semencière)</t>
  </si>
  <si>
    <t>Traitement chimique</t>
  </si>
  <si>
    <t>Pelliculé(e)</t>
  </si>
  <si>
    <t>Enrobé(e)</t>
  </si>
  <si>
    <t>Re-analysé</t>
  </si>
  <si>
    <t>Non destiné à la production de plantes fourragères</t>
  </si>
  <si>
    <t>Proportion (%) en poids / pourcentage du poids des différents composants</t>
  </si>
  <si>
    <t>Mélange de semences pour…</t>
  </si>
  <si>
    <t>Hybrides</t>
  </si>
  <si>
    <t>Lignée pure</t>
  </si>
  <si>
    <t>Association variétale</t>
  </si>
  <si>
    <t>Semence de précision</t>
  </si>
  <si>
    <t>Semence monogerme</t>
  </si>
  <si>
    <t>Passeport phytosanitaire CE / européen</t>
  </si>
  <si>
    <t>Petit conditionnement/emballage CE</t>
  </si>
  <si>
    <t>Variété à usage amateur</t>
  </si>
  <si>
    <t>Variété de conservation</t>
  </si>
  <si>
    <t>Mélanges de préservation</t>
  </si>
  <si>
    <t>Analyse et essai</t>
  </si>
  <si>
    <t>Poids de 1000 grains</t>
  </si>
  <si>
    <t>Pureté</t>
  </si>
  <si>
    <t>Semences non certifiées définitivement</t>
  </si>
  <si>
    <t>Région cultivée pour la production du lot</t>
  </si>
  <si>
    <t>Résultats des analyses préliminaires de semences</t>
  </si>
  <si>
    <t>Plants</t>
  </si>
  <si>
    <t>Classe (plants de pomme de terre)</t>
  </si>
  <si>
    <t>Calibre</t>
  </si>
  <si>
    <t>Variété non encore officiellement inscrite, Variété en cours d'étude</t>
  </si>
  <si>
    <t>Variété génétiquement modifiée</t>
  </si>
  <si>
    <t>Eiropas Savienības tiesību akti</t>
  </si>
  <si>
    <t>EU Normen und Standards</t>
  </si>
  <si>
    <t>Zertifizierungsbehörde</t>
  </si>
  <si>
    <t>Feldanerkennungsfläche</t>
  </si>
  <si>
    <t>Zertifiziertes Saatgut 1. Generation</t>
  </si>
  <si>
    <t>Zertifiziertes Saatgut 2. Generation</t>
  </si>
  <si>
    <t xml:space="preserve">Handelssaatgut </t>
  </si>
  <si>
    <t>Angegebene Zahl von reinen Samen</t>
  </si>
  <si>
    <t>Probenahmedatum</t>
  </si>
  <si>
    <t>Datum und Jahr der Verschließung:
"verschlossen….(Monat und Jahr)"</t>
  </si>
  <si>
    <t>Datum der Verschließung/Probenahme:
(Datum der Verschließung, etc.)  (Monat und Jahr)</t>
  </si>
  <si>
    <t>Kontrollnummer,
(Partienummer, etc.)</t>
  </si>
  <si>
    <t>Betriebsnummer (Saatgutfirma)</t>
  </si>
  <si>
    <t>Saatgutbehandlung</t>
  </si>
  <si>
    <t>pilliert</t>
  </si>
  <si>
    <t>umhüllt, ummantelt</t>
  </si>
  <si>
    <t xml:space="preserve">erneut geprüft (am) </t>
  </si>
  <si>
    <t>Nicht zur Nutzung von Futterpflanzen bestimmt</t>
  </si>
  <si>
    <t>Monogermes Saatgut</t>
  </si>
  <si>
    <t>EU Pflanzenpass</t>
  </si>
  <si>
    <t>Kleinpackungen EG</t>
  </si>
  <si>
    <t xml:space="preserve">Für den Anbau unter besonderen Bedingungen gezüchtete Sorten </t>
  </si>
  <si>
    <t>Erhaltungsmischungen</t>
  </si>
  <si>
    <t>Tests und Versuche</t>
  </si>
  <si>
    <t>Tausendkornmasse</t>
  </si>
  <si>
    <t>Saatgut noch nicht endgültig zertifiziert</t>
  </si>
  <si>
    <t>Produktionsgebiet</t>
  </si>
  <si>
    <t>Vorläufige Untersuchungsergebnisse</t>
  </si>
  <si>
    <t>ENGLISH</t>
  </si>
  <si>
    <t xml:space="preserve">Certification authority </t>
  </si>
  <si>
    <t>Anerkennungsstelle</t>
  </si>
  <si>
    <t>Certifikační autorita</t>
  </si>
  <si>
    <t>NaturErhvervstyrelsen</t>
  </si>
  <si>
    <t>Sertifitseerimisasutus</t>
  </si>
  <si>
    <t>VAAD</t>
  </si>
  <si>
    <t>Sertifikavimo institucija</t>
  </si>
  <si>
    <t>Latvija</t>
  </si>
  <si>
    <t xml:space="preserve">Ražotājvalsts </t>
  </si>
  <si>
    <t>Suga</t>
  </si>
  <si>
    <t>Šķirne</t>
  </si>
  <si>
    <t>Pirmsbāzes</t>
  </si>
  <si>
    <t>Bāzes</t>
  </si>
  <si>
    <t>Pirmās paaudzes sertificētas sēklas</t>
  </si>
  <si>
    <t>Otrās paaudzes sertificētas sēklas</t>
  </si>
  <si>
    <t>Komercsēklas</t>
  </si>
  <si>
    <t>Sēklas materiāla maisījums</t>
  </si>
  <si>
    <t>Standartsēklas</t>
  </si>
  <si>
    <t>Deklarētā sēklu masa</t>
  </si>
  <si>
    <t>Deklarētais sēklu skaits iesaiņojumā</t>
  </si>
  <si>
    <t>Saiņots</t>
  </si>
  <si>
    <t>Paraugu ņemšanas datums</t>
  </si>
  <si>
    <t>Saiņošanas mēnesi un gads (Janvāris 2013, Februāris 2013, Marts 2013, Aprīlis 2013, Maijs 2013, Jūnijs 2013, Jūlijs 2013, Augusts 2013, Septembris 2013, Oktobris 2013, Novembris 2013, Decembris 2013)</t>
  </si>
  <si>
    <t xml:space="preserve">Pēdējās paraugu ņemšanas mēnesis un datums sertifikācijas nolūkiem </t>
  </si>
  <si>
    <t>Sēklu partijas Nr.</t>
  </si>
  <si>
    <t>Reģistrācijas Nr.</t>
  </si>
  <si>
    <t xml:space="preserve">Sēklu apstrāde  </t>
  </si>
  <si>
    <t>Granulētas</t>
  </si>
  <si>
    <t>Dražētas</t>
  </si>
  <si>
    <t>Atkārtota pārbaude</t>
  </si>
  <si>
    <t>Nav paredzētas lopbarības sējumiem</t>
  </si>
  <si>
    <t>Komponentu procentuālais īpatsvars</t>
  </si>
  <si>
    <t xml:space="preserve">Sēklu maisījums </t>
  </si>
  <si>
    <t>Hibrīdi</t>
  </si>
  <si>
    <t>Inbredlīnijas (radniecīgās krustošanas līnijas)</t>
  </si>
  <si>
    <t>Šķirnes kombinācijas</t>
  </si>
  <si>
    <t>Kalibrētas sēklas</t>
  </si>
  <si>
    <t>Viendīgstu sēklas</t>
  </si>
  <si>
    <t>EK Augu pase</t>
  </si>
  <si>
    <t>Mazais ES saiņojums</t>
  </si>
  <si>
    <t>Noteiktos apstākļos audzējama dārzeņu šķirne</t>
  </si>
  <si>
    <t>Saglabājamā šķirne</t>
  </si>
  <si>
    <t>Saglabājamo šķirņu maisījumi</t>
  </si>
  <si>
    <t>Tikai testiem un izmēģinājumiem</t>
  </si>
  <si>
    <t>1000 sēklu masa</t>
  </si>
  <si>
    <t xml:space="preserve">Dīgtspēja </t>
  </si>
  <si>
    <t>Tīrība</t>
  </si>
  <si>
    <t>Sēkla nav līdz galam sertificēta</t>
  </si>
  <si>
    <t>Platība sēklu partijas saražošanai</t>
  </si>
  <si>
    <t>Pagaidu sēklu analīžu rezultāti</t>
  </si>
  <si>
    <t>These words are not represented in Hungarian, just the name and address of our authority are marked on the labels</t>
  </si>
  <si>
    <t>zodpovedný úradný orgán</t>
  </si>
  <si>
    <t>Organ za potrjevanje</t>
  </si>
  <si>
    <t>Autoritatea de certificare</t>
  </si>
  <si>
    <t>ελληνικά</t>
  </si>
  <si>
    <t>SUOMI</t>
  </si>
  <si>
    <t>PORTUGUES</t>
  </si>
  <si>
    <t>NEDERLANDS</t>
  </si>
  <si>
    <t>SLOVENSKY</t>
  </si>
  <si>
    <t>SVENSKA</t>
  </si>
  <si>
    <t>NORSK</t>
  </si>
  <si>
    <t>HRVATSKI</t>
  </si>
  <si>
    <t>SRPSKI</t>
  </si>
  <si>
    <t>Grade or class (seed potatoes)</t>
  </si>
  <si>
    <t>Size</t>
  </si>
  <si>
    <t>Reference number of lot (Lot number)</t>
  </si>
  <si>
    <t xml:space="preserve">Grade </t>
  </si>
  <si>
    <t>Grower</t>
  </si>
  <si>
    <t>Breeder</t>
  </si>
  <si>
    <t>Variety not yet officially listed; Not yet listed variety</t>
  </si>
  <si>
    <t>Genetically modified variety</t>
  </si>
  <si>
    <t>Additional informations</t>
  </si>
  <si>
    <t>Information contained within this space is non-official and not verified by (the National Designated Authority)</t>
  </si>
  <si>
    <t>Seeds (in case of vegetative reproductive material, e.g: tubers of potatoes, garlic bulbs... )</t>
  </si>
  <si>
    <t xml:space="preserve">Number of declaration </t>
  </si>
  <si>
    <t>Number of repacking decision</t>
  </si>
  <si>
    <t>Seed potatoes: Telernr.:</t>
  </si>
  <si>
    <t>Maat in mm</t>
  </si>
  <si>
    <t xml:space="preserve">Seed crops: Partijnr: </t>
  </si>
  <si>
    <t>Waardering</t>
  </si>
  <si>
    <t>Agentschap voor Landbouw en Visserij -Productkwaliteitsbeheer</t>
  </si>
  <si>
    <t>Categorie</t>
  </si>
  <si>
    <t>Basiszaad</t>
  </si>
  <si>
    <t>Gesloten</t>
  </si>
  <si>
    <t>Zaadmengsel</t>
  </si>
  <si>
    <t>Standaardzaad</t>
  </si>
  <si>
    <t>maand, jaar</t>
  </si>
  <si>
    <t>Registratienummer</t>
  </si>
  <si>
    <t>Chemisch behandeld
Volgens verklaring</t>
  </si>
  <si>
    <t>Pillenzaad</t>
  </si>
  <si>
    <t>Gecoat</t>
  </si>
  <si>
    <t>Gewichtspercentage</t>
  </si>
  <si>
    <t>Nacontrole in</t>
  </si>
  <si>
    <t>Niet voor voederdoeleinden</t>
  </si>
  <si>
    <t>Genetisch gemodificeerd ras</t>
  </si>
  <si>
    <t xml:space="preserve">Opgegeven Bruto of Netto gewicht </t>
  </si>
  <si>
    <t>Aantal zaden</t>
  </si>
  <si>
    <t>Ingeteelde stam</t>
  </si>
  <si>
    <t>Handelszaad (niet naar het ras goedgekeurd)</t>
  </si>
  <si>
    <t>Teeltgebied</t>
  </si>
  <si>
    <t>Mengrassen</t>
  </si>
  <si>
    <t>Gecertificeerd zaad R1</t>
  </si>
  <si>
    <t>Gecertificeerd zaad R2</t>
  </si>
  <si>
    <t>Monster genomen</t>
  </si>
  <si>
    <t>Prebasiszaad</t>
  </si>
  <si>
    <t>Calibrering</t>
  </si>
  <si>
    <t>E.G.  Plantenpaspoort</t>
  </si>
  <si>
    <t>Amateurras</t>
  </si>
  <si>
    <t>Instandhoudingsras</t>
  </si>
  <si>
    <t>Nog niet in de lijst opgenomen ras,
Alleen voor proeven</t>
  </si>
  <si>
    <t>Beproevingsmateriaal</t>
  </si>
  <si>
    <t>Diizendkorrelgewicht</t>
  </si>
  <si>
    <t>Pootgoed of plantgoed</t>
  </si>
  <si>
    <t>EG  systeem</t>
  </si>
  <si>
    <t>Kleine verpakking EG</t>
  </si>
  <si>
    <t>Beteelde oppervlakte</t>
  </si>
  <si>
    <t>Resultaat van de voorlopige analyse</t>
  </si>
  <si>
    <t>Niet definitief goedgekeurd zaad</t>
  </si>
  <si>
    <t>DGARNE -Inspection de la qualité</t>
  </si>
  <si>
    <t>Espèce</t>
  </si>
  <si>
    <t>Semences certifiées  R1</t>
  </si>
  <si>
    <t>Semences certifiées  R2</t>
  </si>
  <si>
    <t>Semences commerciales (non certifiées pour la variété)</t>
  </si>
  <si>
    <t>Mélange de semences</t>
  </si>
  <si>
    <t>Semences standard</t>
  </si>
  <si>
    <t>Semences de prébase</t>
  </si>
  <si>
    <t>Semences de base</t>
  </si>
  <si>
    <t>Poids net ou brut déclaré</t>
  </si>
  <si>
    <t>Nombre déclaré de graines</t>
  </si>
  <si>
    <t>Fermé</t>
  </si>
  <si>
    <t>Echantilloné</t>
  </si>
  <si>
    <t>Mois, année</t>
  </si>
  <si>
    <t>N° du préparateur</t>
  </si>
  <si>
    <t>Traité chimiquement</t>
  </si>
  <si>
    <t>% Poids</t>
  </si>
  <si>
    <t>Mélange de semences destiné pour…</t>
  </si>
  <si>
    <t>Zaadmengsel bestemd voor</t>
  </si>
  <si>
    <t>Variété non encore officiellement inscrite</t>
  </si>
  <si>
    <t>Passeport phytosanitaire C.E.</t>
  </si>
  <si>
    <t>Petit emballage C.E.E</t>
  </si>
  <si>
    <t>Instandhoudingsmengsel</t>
  </si>
  <si>
    <t>Normative C.E.</t>
  </si>
  <si>
    <t>Servizio di certificazione</t>
  </si>
  <si>
    <t>Paese di produzione</t>
  </si>
  <si>
    <t>Zona di produzione</t>
  </si>
  <si>
    <t>Specie</t>
  </si>
  <si>
    <t>Varietà</t>
  </si>
  <si>
    <t>Sementi di pre-base</t>
  </si>
  <si>
    <t>Sementi di base</t>
  </si>
  <si>
    <t>Sementi commerciali (non certificate come varietà)</t>
  </si>
  <si>
    <t>Miscuglio di sementi</t>
  </si>
  <si>
    <t>Sementi standard</t>
  </si>
  <si>
    <t>Peso netto o lordo</t>
  </si>
  <si>
    <t>Numero dichiarato di sementi</t>
  </si>
  <si>
    <t>Data di chiusura</t>
  </si>
  <si>
    <t>Data di campionamento</t>
  </si>
  <si>
    <t>Mese e anno di chiusura espresso come: "chiuso…." (mese e anno)</t>
  </si>
  <si>
    <t>Mese e anno dell'ultimo prelievo ufficiale di campioni per la decisione relativa lla certificazine espresso come: "campionato…." (mese e anno)</t>
  </si>
  <si>
    <t>Numero di riferimento del lotto</t>
  </si>
  <si>
    <t>Numero di registrazione (ditta sementiera)</t>
  </si>
  <si>
    <t>Trattamento chimico</t>
  </si>
  <si>
    <t>Pellettato</t>
  </si>
  <si>
    <t>Rivestito</t>
  </si>
  <si>
    <t>Rianalizzato</t>
  </si>
  <si>
    <t>Non destinato alla produzione di piante foraggere</t>
  </si>
  <si>
    <t>Percentuale in peso dei diversi componenenti</t>
  </si>
  <si>
    <t>Miscuglio di sementi per….</t>
  </si>
  <si>
    <t>Ibridi</t>
  </si>
  <si>
    <t>Linea parentale</t>
  </si>
  <si>
    <t>Associazione varietale</t>
  </si>
  <si>
    <t>Semente di precisione</t>
  </si>
  <si>
    <t>Semente monogerme</t>
  </si>
  <si>
    <t>Passaporto delle piante CE</t>
  </si>
  <si>
    <t>Piccola confezione CE</t>
  </si>
  <si>
    <t>Varietà amatoriali</t>
  </si>
  <si>
    <t>Varietà da conservazione</t>
  </si>
  <si>
    <t>Miscugli da preservazione</t>
  </si>
  <si>
    <t>Analisi e prove</t>
  </si>
  <si>
    <t>Peso di 1000 semi</t>
  </si>
  <si>
    <t>Germinabilità</t>
  </si>
  <si>
    <t>Purezza</t>
  </si>
  <si>
    <t>Sementi non definitivamente cerrtificate</t>
  </si>
  <si>
    <t>Zona di coltivazione per la produzione del lotto</t>
  </si>
  <si>
    <t>Risultato preliminare delle analisi</t>
  </si>
  <si>
    <t>ITALIANO</t>
  </si>
  <si>
    <t>Croatian</t>
  </si>
  <si>
    <t>Norwegian</t>
  </si>
  <si>
    <t>Serbian</t>
  </si>
  <si>
    <t>Date of the first sealing</t>
  </si>
  <si>
    <t>Datum van de eerste sluiting</t>
  </si>
  <si>
    <t>Date de première fermeture</t>
  </si>
  <si>
    <t>L'information contenue dans cet espace est non officielle et non vérifiée par (l'Autorité désignée nationale)</t>
  </si>
  <si>
    <t>Państwowa Inspekcja Ochrony Roślin i Nasiennictwa</t>
  </si>
  <si>
    <t>Classe</t>
  </si>
  <si>
    <t>Classe (patata da semeina)</t>
  </si>
  <si>
    <t>Costitutore</t>
  </si>
  <si>
    <t>Calibro</t>
  </si>
  <si>
    <t>Moltiplicatore</t>
  </si>
  <si>
    <t>Varietà in corso di iscrizione</t>
  </si>
  <si>
    <t>Varietà geneticamente modificata</t>
  </si>
  <si>
    <t>Attestazione: seme trattato non destinato all'alimetazione umana e animale</t>
  </si>
  <si>
    <t>Informazioni aggiuntive (not used on offcial tags)</t>
  </si>
  <si>
    <t>L'informazione contenuta in questio spazio non è ufficiale e non è   verificata da INRAN-ENSE (not used on official tags)</t>
  </si>
  <si>
    <t>Data della prima chiusura</t>
  </si>
  <si>
    <t xml:space="preserve">Numero della decisione di riconfezionamento (not applicable) </t>
  </si>
  <si>
    <t>Numero della dichiarazione (not applicable)</t>
  </si>
  <si>
    <t>Materiale di propagazione</t>
  </si>
  <si>
    <t xml:space="preserve">NEDERLANDS </t>
  </si>
  <si>
    <t>Glossary</t>
  </si>
  <si>
    <t>Statement: Seed is treated and not for animal or human consumption</t>
  </si>
  <si>
    <t>Swedish</t>
  </si>
  <si>
    <t>Czech</t>
  </si>
  <si>
    <t>Danish</t>
  </si>
  <si>
    <t>Estonian</t>
  </si>
  <si>
    <t>Finnish</t>
  </si>
  <si>
    <t>French (France)</t>
  </si>
  <si>
    <t>French (Belgium)</t>
  </si>
  <si>
    <t>German (Germany)</t>
  </si>
  <si>
    <t>German (Austria)</t>
  </si>
  <si>
    <t>Greek (Greece)</t>
  </si>
  <si>
    <t>Greek (Cyprus)</t>
  </si>
  <si>
    <t>Hungarian</t>
  </si>
  <si>
    <t>Italian</t>
  </si>
  <si>
    <t>Latvian</t>
  </si>
  <si>
    <t>Lithuanian</t>
  </si>
  <si>
    <t>Polish</t>
  </si>
  <si>
    <t>Portuguese</t>
  </si>
  <si>
    <t>Romanian</t>
  </si>
  <si>
    <t>Slovak</t>
  </si>
  <si>
    <t>Slovene</t>
  </si>
  <si>
    <t>Translation table</t>
  </si>
  <si>
    <t>Make your choice</t>
  </si>
  <si>
    <t>Glossary table</t>
  </si>
  <si>
    <t>Translation tool</t>
  </si>
  <si>
    <t>English (reference)</t>
  </si>
  <si>
    <t>Glossary of seed terms</t>
  </si>
  <si>
    <t>From</t>
  </si>
  <si>
    <t>To</t>
  </si>
  <si>
    <t>Producerend land</t>
  </si>
  <si>
    <t xml:space="preserve">Išauginimo šalis </t>
  </si>
  <si>
    <t xml:space="preserve">Certified seed 1st generation </t>
  </si>
  <si>
    <t xml:space="preserve">Sementi certificate di 1a riproduzione </t>
  </si>
  <si>
    <t>Certified seed 2nd generation</t>
  </si>
  <si>
    <t xml:space="preserve">Sementi certificate di 2a riproduzione </t>
  </si>
  <si>
    <t>Pakendi sulgemise kuupäev (if year and month- kuu ja aasta)</t>
  </si>
  <si>
    <t xml:space="preserve">Pelleting material- tahke materjal </t>
  </si>
  <si>
    <t>Niet voor voederdoeleinden, but in most cases the use is mentioned.</t>
  </si>
  <si>
    <t>Angabe des Gewichtsverhältnisses der verschiedenen Bestandteile nach Arten und gegebenenfalls Sorten
or
Anteil der Mischungskomponenten in Gewichtsprozent</t>
  </si>
  <si>
    <t>Gecertificeerd zaad</t>
  </si>
  <si>
    <t>Gecertificeerd zaad 2e</t>
  </si>
  <si>
    <t>- not used: just mentioned (NAK-Nederland and Logo NAK)</t>
  </si>
  <si>
    <t>- visual on map  country (optional only for seed potatoes)</t>
  </si>
  <si>
    <t>- just indication of category (example 'Gecertificeerd zaad')</t>
  </si>
  <si>
    <t xml:space="preserve">- just weight mentioned in kg </t>
  </si>
  <si>
    <t>Other relevant information</t>
  </si>
  <si>
    <t>Rij</t>
  </si>
  <si>
    <r>
      <t>Text in</t>
    </r>
    <r>
      <rPr>
        <i/>
        <sz val="9"/>
        <color theme="0" tint="-0.34998626667073579"/>
        <rFont val="Verdana"/>
        <family val="2"/>
      </rPr>
      <t xml:space="preserve"> italic </t>
    </r>
    <r>
      <rPr>
        <sz val="9"/>
        <color theme="0" tint="-0.34998626667073579"/>
        <rFont val="Verdana"/>
        <family val="2"/>
      </rPr>
      <t>is explanatory text, not a translation</t>
    </r>
  </si>
  <si>
    <r>
      <t xml:space="preserve">© Agentschap voor Landbouw en Visserij  </t>
    </r>
    <r>
      <rPr>
        <sz val="9"/>
        <color theme="0"/>
        <rFont val="Verdana"/>
        <family val="2"/>
      </rPr>
      <t>|</t>
    </r>
    <r>
      <rPr>
        <sz val="9"/>
        <color theme="0" tint="-0.499984740745262"/>
        <rFont val="Verdana"/>
        <family val="2"/>
      </rPr>
      <t xml:space="preserve">  Flemish Agency for Agriculture and Fisheries</t>
    </r>
  </si>
  <si>
    <t>Introduction</t>
  </si>
  <si>
    <r>
      <rPr>
        <sz val="10"/>
        <color theme="1"/>
        <rFont val="Verdana"/>
        <family val="2"/>
        <scheme val="minor"/>
      </rPr>
      <t xml:space="preserve">This glossary presents terms of seed labels and documents used in the Member States of the European Union. It is a tool for a better comprehension of these terms in the languages of the other Member States.
</t>
    </r>
    <r>
      <rPr>
        <b/>
        <sz val="10"/>
        <color theme="1"/>
        <rFont val="Verdana"/>
        <family val="2"/>
        <scheme val="minor"/>
      </rPr>
      <t>How to easily translate from one language into another?</t>
    </r>
    <r>
      <rPr>
        <sz val="10"/>
        <color theme="1"/>
        <rFont val="Verdana"/>
        <family val="2"/>
        <scheme val="minor"/>
      </rPr>
      <t xml:space="preserve">
Use the </t>
    </r>
    <r>
      <rPr>
        <sz val="10"/>
        <color theme="4"/>
        <rFont val="Verdana"/>
        <family val="2"/>
        <scheme val="minor"/>
      </rPr>
      <t>Translation tool</t>
    </r>
    <r>
      <rPr>
        <sz val="10"/>
        <color theme="1"/>
        <rFont val="Verdana"/>
        <family val="2"/>
        <scheme val="minor"/>
      </rPr>
      <t xml:space="preserve"> sheet to obtain a translation of terms from one language into another. To do this, select a "from" and a "to" language. The two left columns remain static. The second of those two columns shows the English reference terms.
</t>
    </r>
    <r>
      <rPr>
        <b/>
        <sz val="10"/>
        <color theme="1"/>
        <rFont val="Verdana"/>
        <family val="2"/>
        <scheme val="minor"/>
      </rPr>
      <t>Glossary sheet</t>
    </r>
    <r>
      <rPr>
        <sz val="10"/>
        <color theme="1"/>
        <rFont val="Verdana"/>
        <family val="2"/>
        <scheme val="minor"/>
      </rPr>
      <t xml:space="preserve">
The </t>
    </r>
    <r>
      <rPr>
        <sz val="10"/>
        <color theme="4"/>
        <rFont val="Verdana"/>
        <family val="2"/>
        <scheme val="minor"/>
      </rPr>
      <t>Glossary</t>
    </r>
    <r>
      <rPr>
        <sz val="10"/>
        <color theme="1"/>
        <rFont val="Verdana"/>
        <family val="2"/>
        <scheme val="minor"/>
      </rPr>
      <t xml:space="preserve"> sheet gives an overview of most of the terms used in official seed labels and documents in the languages of the European Union. English is taken as the reference language for the terms used in the English version of the official European legislation.</t>
    </r>
    <r>
      <rPr>
        <sz val="10"/>
        <color theme="1"/>
        <rFont val="Calibri"/>
        <family val="2"/>
      </rPr>
      <t xml:space="preserve">
</t>
    </r>
    <r>
      <rPr>
        <b/>
        <sz val="11"/>
        <color theme="1"/>
        <rFont val="Calibri"/>
        <family val="2"/>
      </rPr>
      <t/>
    </r>
  </si>
  <si>
    <t>Dutch (The Netherlands)</t>
  </si>
  <si>
    <t>Dutch (Belgium )</t>
  </si>
  <si>
    <t>Version 1.0</t>
  </si>
  <si>
    <t>Kategoria</t>
  </si>
  <si>
    <t>Stopień</t>
  </si>
  <si>
    <t>Stopień lub klasa</t>
  </si>
  <si>
    <t>Masa netto lub brutto</t>
  </si>
  <si>
    <t>Deklarowana ilość nasion czystych</t>
  </si>
  <si>
    <t>Producent</t>
  </si>
  <si>
    <t>Hodowca</t>
  </si>
  <si>
    <t>Wielkość</t>
  </si>
  <si>
    <t>Odmiana, dla której złożono wniosek o włączenie do rejestru</t>
  </si>
  <si>
    <t>Odmiana genetycznie modyfikowana</t>
  </si>
  <si>
    <t>Dodatkowe informacje</t>
  </si>
  <si>
    <t xml:space="preserve"> </t>
  </si>
  <si>
    <t>Data pierwszego zabezpieczenia (plombowania)</t>
  </si>
  <si>
    <t xml:space="preserve">Wyniki wstępnych analiz materiału siewnego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</si>
</sst>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quot;&quot;"/>
    <numFmt numFmtId="165" formatCode="&quot;From: &quot;@"/>
    <numFmt numFmtId="166" formatCode="&quot;To: &quot;@"/>
  </numFmts>
  <fonts count="40" x14ac:knownFonts="1">
    <font>
      <sz val="9"/>
      <color theme="1"/>
      <name val="Verdana"/>
      <family val="2"/>
    </font>
    <font>
      <sz val="8"/>
      <color theme="1"/>
      <name val="Verdana"/>
      <family val="2"/>
    </font>
    <font>
      <b/>
      <sz val="11"/>
      <color theme="3"/>
      <name val="Verdana"/>
      <family val="2"/>
    </font>
    <font>
      <sz val="9"/>
      <color rgb="FF3F3F76"/>
      <name val="Verdana"/>
      <family val="2"/>
    </font>
    <font>
      <b/>
      <sz val="9"/>
      <color rgb="FF3F3F3F"/>
      <name val="Verdana"/>
      <family val="2"/>
    </font>
    <font>
      <b/>
      <sz val="9"/>
      <color rgb="FFFA7D00"/>
      <name val="Verdana"/>
      <family val="2"/>
    </font>
    <font>
      <sz val="9"/>
      <color rgb="FFFA7D00"/>
      <name val="Verdana"/>
      <family val="2"/>
    </font>
    <font>
      <b/>
      <sz val="9"/>
      <color theme="0"/>
      <name val="Verdana"/>
      <family val="2"/>
    </font>
    <font>
      <sz val="9"/>
      <color rgb="FFFF0000"/>
      <name val="Verdana"/>
      <family val="2"/>
    </font>
    <font>
      <i/>
      <sz val="9"/>
      <color rgb="FF7F7F7F"/>
      <name val="Verdana"/>
      <family val="2"/>
    </font>
    <font>
      <sz val="9"/>
      <color theme="0"/>
      <name val="Verdana"/>
      <family val="2"/>
    </font>
    <font>
      <b/>
      <sz val="10"/>
      <color theme="9" tint="-0.24994659260841701"/>
      <name val="Verdana"/>
      <family val="2"/>
    </font>
    <font>
      <u/>
      <sz val="9"/>
      <color theme="10"/>
      <name val="Verdana"/>
      <family val="2"/>
    </font>
    <font>
      <b/>
      <sz val="14"/>
      <color indexed="8"/>
      <name val="Lucida Sans Unicode"/>
      <family val="2"/>
    </font>
    <font>
      <sz val="8"/>
      <color indexed="40"/>
      <name val="Courier New"/>
      <family val="3"/>
    </font>
    <font>
      <b/>
      <sz val="20"/>
      <color indexed="8"/>
      <name val="Trebuchet MS"/>
      <family val="2"/>
    </font>
    <font>
      <b/>
      <sz val="18"/>
      <color indexed="42"/>
      <name val="Verdana"/>
      <family val="2"/>
    </font>
    <font>
      <sz val="8"/>
      <color indexed="22"/>
      <name val="Verdana"/>
      <family val="2"/>
    </font>
    <font>
      <sz val="8"/>
      <color indexed="22"/>
      <name val="Tahoma"/>
      <family val="2"/>
    </font>
    <font>
      <sz val="8"/>
      <name val="Verdana"/>
      <family val="2"/>
    </font>
    <font>
      <b/>
      <sz val="9"/>
      <color theme="1"/>
      <name val="Verdana"/>
      <family val="2"/>
    </font>
    <font>
      <sz val="12"/>
      <color theme="1"/>
      <name val="Verdana"/>
      <family val="2"/>
    </font>
    <font>
      <b/>
      <sz val="11"/>
      <color theme="1"/>
      <name val="Calibri"/>
      <family val="2"/>
    </font>
    <font>
      <sz val="9"/>
      <color theme="4"/>
      <name val="Verdana"/>
      <family val="2"/>
    </font>
    <font>
      <sz val="9"/>
      <color theme="0" tint="-0.34998626667073579"/>
      <name val="Verdana"/>
      <family val="2"/>
    </font>
    <font>
      <sz val="9"/>
      <color theme="0" tint="-0.499984740745262"/>
      <name val="Verdana"/>
      <family val="2"/>
    </font>
    <font>
      <sz val="9"/>
      <color theme="1" tint="0.499984740745262"/>
      <name val="Verdana"/>
      <family val="2"/>
    </font>
    <font>
      <i/>
      <sz val="9"/>
      <color theme="0" tint="-0.34998626667073579"/>
      <name val="Verdana"/>
      <family val="2"/>
    </font>
    <font>
      <sz val="22"/>
      <color theme="4"/>
      <name val="Verdana"/>
      <family val="2"/>
    </font>
    <font>
      <sz val="24"/>
      <color theme="0"/>
      <name val="Verdana"/>
      <family val="2"/>
    </font>
    <font>
      <b/>
      <sz val="12"/>
      <color theme="1"/>
      <name val="Verdana"/>
      <family val="2"/>
    </font>
    <font>
      <b/>
      <sz val="9"/>
      <color theme="0" tint="-0.499984740745262"/>
      <name val="Verdana"/>
      <family val="2"/>
    </font>
    <font>
      <sz val="10"/>
      <color theme="1"/>
      <name val="Calibri"/>
      <family val="2"/>
    </font>
    <font>
      <sz val="10"/>
      <color theme="4"/>
      <name val="Verdana"/>
      <family val="2"/>
      <scheme val="minor"/>
    </font>
    <font>
      <sz val="10"/>
      <color theme="1"/>
      <name val="Verdana"/>
      <family val="2"/>
      <scheme val="minor"/>
    </font>
    <font>
      <b/>
      <sz val="10"/>
      <color theme="1"/>
      <name val="Verdana"/>
      <family val="2"/>
      <scheme val="minor"/>
    </font>
    <font>
      <sz val="20"/>
      <color theme="4"/>
      <name val="Verdana"/>
      <family val="2"/>
    </font>
    <font>
      <sz val="24"/>
      <color theme="0"/>
      <name val="Verdana"/>
      <family val="2"/>
      <scheme val="major"/>
    </font>
    <font>
      <sz val="8"/>
      <color theme="0" tint="-0.34998626667073579"/>
      <name val="Verdana"/>
      <family val="2"/>
    </font>
    <font>
      <sz val="10"/>
      <name val="Arial"/>
      <family val="2"/>
    </font>
  </fonts>
  <fills count="15">
    <fill>
      <patternFill patternType="none"/>
    </fill>
    <fill>
      <patternFill patternType="gray125"/>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3FA535"/>
        <bgColor indexed="64"/>
      </patternFill>
    </fill>
    <fill>
      <patternFill patternType="solid">
        <fgColor rgb="FFF39200"/>
        <bgColor indexed="64"/>
      </patternFill>
    </fill>
    <fill>
      <patternFill patternType="solid">
        <fgColor theme="8"/>
        <bgColor indexed="64"/>
      </patternFill>
    </fill>
    <fill>
      <patternFill patternType="solid">
        <fgColor theme="6"/>
        <bgColor indexed="64"/>
      </patternFill>
    </fill>
    <fill>
      <patternFill patternType="solid">
        <fgColor theme="9" tint="-0.24994659260841701"/>
        <bgColor indexed="64"/>
      </patternFill>
    </fill>
    <fill>
      <patternFill patternType="solid">
        <fgColor theme="2"/>
        <bgColor indexed="64"/>
      </patternFill>
    </fill>
    <fill>
      <patternFill patternType="solid">
        <fgColor theme="0" tint="-0.14999847407452621"/>
        <bgColor indexed="64"/>
      </patternFill>
    </fill>
    <fill>
      <patternFill patternType="solid">
        <fgColor rgb="FFEAEAEA"/>
        <bgColor indexed="64"/>
      </patternFill>
    </fill>
    <fill>
      <patternFill patternType="solid">
        <fgColor theme="0" tint="-0.499984740745262"/>
        <bgColor indexed="64"/>
      </patternFill>
    </fill>
  </fills>
  <borders count="15">
    <border>
      <left/>
      <right/>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ck">
        <color theme="0"/>
      </left>
      <right style="thick">
        <color theme="0"/>
      </right>
      <top style="thick">
        <color theme="0"/>
      </top>
      <bottom style="thick">
        <color theme="0"/>
      </bottom>
      <diagonal/>
    </border>
    <border>
      <left/>
      <right style="thin">
        <color theme="0" tint="-0.499984740745262"/>
      </right>
      <top/>
      <bottom/>
      <diagonal/>
    </border>
    <border>
      <left style="thin">
        <color theme="0" tint="-0.499984740745262"/>
      </left>
      <right/>
      <top/>
      <bottom/>
      <diagonal/>
    </border>
    <border>
      <left/>
      <right/>
      <top style="thin">
        <color indexed="63"/>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xf numFmtId="0" fontId="37" fillId="9" borderId="0" applyNumberFormat="0" applyBorder="0" applyProtection="0">
      <alignment horizontal="left" vertical="center" indent="4"/>
    </xf>
    <xf numFmtId="0" fontId="36" fillId="0" borderId="0" applyNumberFormat="0" applyFill="0" applyProtection="0">
      <alignment vertical="center"/>
    </xf>
    <xf numFmtId="0" fontId="11" fillId="0" borderId="0" applyNumberFormat="0" applyFill="0" applyProtection="0">
      <alignment vertical="center"/>
    </xf>
    <xf numFmtId="0" fontId="2" fillId="0" borderId="1" applyNumberFormat="0" applyFill="0" applyAlignment="0" applyProtection="0"/>
    <xf numFmtId="0" fontId="2" fillId="0" borderId="0" applyNumberFormat="0" applyFill="0" applyBorder="0" applyAlignment="0" applyProtection="0"/>
    <xf numFmtId="0" fontId="10" fillId="6" borderId="0" applyNumberFormat="0" applyBorder="0" applyProtection="0">
      <alignment vertical="center"/>
    </xf>
    <xf numFmtId="0" fontId="10" fillId="8" borderId="0" applyNumberFormat="0" applyBorder="0" applyProtection="0">
      <alignment vertical="center"/>
    </xf>
    <xf numFmtId="0" fontId="10" fillId="7" borderId="0" applyNumberFormat="0" applyBorder="0" applyProtection="0">
      <alignment vertical="center"/>
    </xf>
    <xf numFmtId="0" fontId="3" fillId="2" borderId="2" applyNumberFormat="0" applyAlignment="0" applyProtection="0"/>
    <xf numFmtId="0" fontId="4" fillId="3" borderId="3" applyNumberFormat="0" applyAlignment="0" applyProtection="0"/>
    <xf numFmtId="0" fontId="5" fillId="3" borderId="2" applyNumberFormat="0" applyAlignment="0" applyProtection="0"/>
    <xf numFmtId="0" fontId="6" fillId="0" borderId="4" applyNumberFormat="0" applyFill="0" applyAlignment="0" applyProtection="0"/>
    <xf numFmtId="0" fontId="7" fillId="4" borderId="5" applyNumberFormat="0" applyAlignment="0" applyProtection="0"/>
    <xf numFmtId="0" fontId="8" fillId="0" borderId="0" applyNumberFormat="0" applyFill="0" applyBorder="0" applyAlignment="0" applyProtection="0"/>
    <xf numFmtId="0" fontId="1" fillId="5" borderId="6" applyNumberFormat="0" applyFont="0" applyAlignment="0" applyProtection="0"/>
    <xf numFmtId="0" fontId="9" fillId="0" borderId="0" applyNumberFormat="0" applyFill="0" applyBorder="0" applyAlignment="0" applyProtection="0"/>
    <xf numFmtId="0" fontId="7" fillId="10" borderId="0" applyNumberFormat="0" applyProtection="0">
      <alignment vertical="center"/>
    </xf>
    <xf numFmtId="0" fontId="12" fillId="0" borderId="0" applyNumberFormat="0" applyFill="0" applyBorder="0" applyAlignment="0" applyProtection="0">
      <alignment vertical="top"/>
      <protection locked="0"/>
    </xf>
  </cellStyleXfs>
  <cellXfs count="5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vertical="top"/>
    </xf>
    <xf numFmtId="164" fontId="0" fillId="11" borderId="0" xfId="0" applyNumberFormat="1" applyFill="1" applyAlignment="1">
      <alignment vertical="top" wrapText="1"/>
    </xf>
    <xf numFmtId="164" fontId="0" fillId="0" borderId="0" xfId="0" applyNumberFormat="1" applyAlignment="1">
      <alignment vertical="top" wrapText="1"/>
    </xf>
    <xf numFmtId="0" fontId="0" fillId="0" borderId="0" xfId="0" applyAlignment="1">
      <alignment horizontal="left" vertical="center" indent="1"/>
    </xf>
    <xf numFmtId="0" fontId="0" fillId="0" borderId="0" xfId="0" applyAlignment="1">
      <alignment vertical="top" wrapText="1"/>
    </xf>
    <xf numFmtId="0" fontId="0" fillId="0" borderId="0" xfId="0" applyBorder="1" applyAlignment="1">
      <alignment vertical="top" wrapText="1"/>
    </xf>
    <xf numFmtId="0" fontId="0" fillId="0" borderId="0" xfId="0" applyBorder="1" applyAlignment="1">
      <alignment horizontal="left" vertical="center" indent="1"/>
    </xf>
    <xf numFmtId="164" fontId="0" fillId="0" borderId="0" xfId="0" applyNumberFormat="1" applyBorder="1" applyAlignment="1">
      <alignment vertical="top" wrapText="1"/>
    </xf>
    <xf numFmtId="0" fontId="23" fillId="0" borderId="0" xfId="0" applyFont="1" applyAlignment="1">
      <alignment horizontal="right" vertical="center" indent="1"/>
    </xf>
    <xf numFmtId="0" fontId="0" fillId="0" borderId="0" xfId="0" quotePrefix="1" applyAlignment="1">
      <alignment vertical="top" wrapText="1"/>
    </xf>
    <xf numFmtId="0" fontId="24" fillId="0" borderId="0" xfId="0" applyFont="1" applyAlignment="1">
      <alignment horizontal="left" vertical="center" indent="1"/>
    </xf>
    <xf numFmtId="0" fontId="26" fillId="12" borderId="0" xfId="18" applyFont="1" applyFill="1" applyAlignment="1" applyProtection="1">
      <alignment horizontal="left" vertical="center" indent="2"/>
    </xf>
    <xf numFmtId="0" fontId="28" fillId="0" borderId="0" xfId="0" applyFont="1" applyAlignment="1">
      <alignment horizontal="left" vertical="center"/>
    </xf>
    <xf numFmtId="0" fontId="0" fillId="0" borderId="0" xfId="0" applyAlignment="1">
      <alignment horizontal="center" vertical="top"/>
    </xf>
    <xf numFmtId="0" fontId="28" fillId="0" borderId="0" xfId="0" applyFont="1" applyAlignment="1">
      <alignment horizontal="center"/>
    </xf>
    <xf numFmtId="0" fontId="0" fillId="0" borderId="0" xfId="0" applyNumberFormat="1" applyAlignment="1">
      <alignment horizontal="center" vertical="top"/>
    </xf>
    <xf numFmtId="0" fontId="21" fillId="0" borderId="8" xfId="0" applyFont="1" applyBorder="1" applyAlignment="1">
      <alignment horizontal="left" vertical="center" indent="1"/>
    </xf>
    <xf numFmtId="0" fontId="21" fillId="0" borderId="0" xfId="0" applyFont="1" applyBorder="1" applyAlignment="1">
      <alignment horizontal="left" vertical="center" indent="4"/>
    </xf>
    <xf numFmtId="165" fontId="20" fillId="13" borderId="7" xfId="0" applyNumberFormat="1" applyFont="1" applyFill="1" applyBorder="1" applyAlignment="1" applyProtection="1">
      <alignment horizontal="left" vertical="center" indent="2"/>
      <protection locked="0"/>
    </xf>
    <xf numFmtId="166" fontId="20" fillId="13" borderId="7" xfId="0" applyNumberFormat="1" applyFont="1" applyFill="1" applyBorder="1" applyAlignment="1" applyProtection="1">
      <alignment horizontal="left" vertical="center" indent="2"/>
      <protection locked="0"/>
    </xf>
    <xf numFmtId="0" fontId="0" fillId="0" borderId="0" xfId="0" applyAlignment="1">
      <alignment horizontal="left" vertical="center"/>
    </xf>
    <xf numFmtId="164" fontId="28" fillId="0" borderId="0" xfId="0" applyNumberFormat="1" applyFont="1" applyAlignment="1">
      <alignment horizontal="left" vertical="center"/>
    </xf>
    <xf numFmtId="164" fontId="0" fillId="0" borderId="0" xfId="0" applyNumberFormat="1" applyAlignment="1">
      <alignment horizontal="left" vertical="center" indent="3"/>
    </xf>
    <xf numFmtId="164" fontId="0" fillId="0" borderId="0" xfId="0" applyNumberFormat="1" applyAlignment="1">
      <alignment horizontal="center" vertical="top"/>
    </xf>
    <xf numFmtId="164" fontId="0" fillId="0" borderId="0" xfId="0" applyNumberFormat="1"/>
    <xf numFmtId="0" fontId="30" fillId="14" borderId="8" xfId="0" applyFont="1" applyFill="1" applyBorder="1" applyAlignment="1">
      <alignment horizontal="left" vertical="top"/>
    </xf>
    <xf numFmtId="164" fontId="31" fillId="14" borderId="9" xfId="0" applyNumberFormat="1" applyFont="1" applyFill="1" applyBorder="1" applyAlignment="1">
      <alignment horizontal="left" vertical="top"/>
    </xf>
    <xf numFmtId="0" fontId="20" fillId="0" borderId="0" xfId="0" applyFont="1" applyAlignment="1">
      <alignment horizontal="left" vertical="top"/>
    </xf>
    <xf numFmtId="0" fontId="0" fillId="0" borderId="0" xfId="0" applyProtection="1"/>
    <xf numFmtId="0" fontId="25" fillId="12" borderId="0" xfId="0" applyFont="1" applyFill="1" applyAlignment="1" applyProtection="1">
      <alignment horizontal="left" vertical="center" indent="5"/>
    </xf>
    <xf numFmtId="0" fontId="32" fillId="0" borderId="0" xfId="0" applyFont="1" applyAlignment="1" applyProtection="1">
      <alignment horizontal="left" vertical="top" wrapText="1" indent="7"/>
    </xf>
    <xf numFmtId="0" fontId="37" fillId="9" borderId="11" xfId="1" applyBorder="1" applyProtection="1">
      <alignment horizontal="left" vertical="center" indent="4"/>
    </xf>
    <xf numFmtId="0" fontId="19" fillId="9" borderId="11" xfId="0" applyFont="1" applyFill="1" applyBorder="1" applyProtection="1"/>
    <xf numFmtId="0" fontId="37" fillId="9" borderId="11" xfId="1" applyBorder="1" applyProtection="1">
      <alignment horizontal="left" vertical="center" indent="4"/>
      <protection locked="0"/>
    </xf>
    <xf numFmtId="0" fontId="29" fillId="9" borderId="11" xfId="0" applyFont="1" applyFill="1" applyBorder="1" applyAlignment="1">
      <alignment horizontal="left" vertical="center"/>
    </xf>
    <xf numFmtId="49" fontId="13" fillId="9" borderId="11" xfId="0" applyNumberFormat="1" applyFont="1" applyFill="1" applyBorder="1" applyAlignment="1">
      <alignment horizontal="center" vertical="center"/>
    </xf>
    <xf numFmtId="49" fontId="14" fillId="9" borderId="11" xfId="0" applyNumberFormat="1" applyFont="1" applyFill="1" applyBorder="1" applyAlignment="1">
      <alignment horizontal="right"/>
    </xf>
    <xf numFmtId="0" fontId="15" fillId="9" borderId="11" xfId="0" applyFont="1" applyFill="1" applyBorder="1" applyAlignment="1">
      <alignment horizontal="left" indent="1"/>
    </xf>
    <xf numFmtId="0" fontId="15" fillId="9" borderId="11" xfId="0" applyFont="1" applyFill="1" applyBorder="1" applyAlignment="1">
      <alignment vertical="center"/>
    </xf>
    <xf numFmtId="0" fontId="16" fillId="9" borderId="11" xfId="0" applyFont="1" applyFill="1" applyBorder="1" applyAlignment="1"/>
    <xf numFmtId="0" fontId="0" fillId="9" borderId="11" xfId="0" applyFill="1" applyBorder="1" applyAlignment="1">
      <alignment vertical="center"/>
    </xf>
    <xf numFmtId="0" fontId="17" fillId="9" borderId="11" xfId="0" applyFont="1" applyFill="1" applyBorder="1" applyAlignment="1">
      <alignment horizontal="center" vertical="center"/>
    </xf>
    <xf numFmtId="0" fontId="18" fillId="9" borderId="11" xfId="0" applyFont="1" applyFill="1" applyBorder="1" applyAlignment="1">
      <alignment horizontal="center" vertical="center" wrapText="1"/>
    </xf>
    <xf numFmtId="0" fontId="19" fillId="9" borderId="11" xfId="0" applyFont="1" applyFill="1" applyBorder="1"/>
    <xf numFmtId="0" fontId="36" fillId="0" borderId="0" xfId="2" applyAlignment="1" applyProtection="1">
      <alignment horizontal="left" vertical="center" indent="7"/>
    </xf>
    <xf numFmtId="0" fontId="21" fillId="0" borderId="8" xfId="0" applyFont="1" applyBorder="1" applyAlignment="1">
      <alignment horizontal="left" indent="1"/>
    </xf>
    <xf numFmtId="0" fontId="36" fillId="0" borderId="0" xfId="2" applyFont="1" applyAlignment="1">
      <alignment horizontal="left" vertical="center" indent="2"/>
    </xf>
    <xf numFmtId="0" fontId="38" fillId="0" borderId="0" xfId="0" applyFont="1" applyAlignment="1">
      <alignment horizontal="left" vertical="center" indent="5"/>
    </xf>
    <xf numFmtId="0" fontId="39" fillId="0" borderId="12" xfId="0" applyFont="1" applyBorder="1" applyAlignment="1">
      <alignment vertical="top" wrapText="1"/>
    </xf>
    <xf numFmtId="0" fontId="39" fillId="0" borderId="13" xfId="0" applyFont="1" applyBorder="1" applyAlignment="1">
      <alignment vertical="top" wrapText="1"/>
    </xf>
    <xf numFmtId="0" fontId="39" fillId="0" borderId="14" xfId="0" applyFont="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36" fillId="0" borderId="10" xfId="2" applyBorder="1" applyAlignment="1">
      <alignment horizontal="left" vertical="center" indent="2"/>
    </xf>
    <xf numFmtId="0" fontId="36" fillId="0" borderId="0" xfId="2" applyAlignment="1">
      <alignment horizontal="left" vertical="center" indent="2"/>
    </xf>
  </cellXfs>
  <cellStyles count="19">
    <cellStyle name="Berekening" xfId="11" builtinId="22" hidden="1"/>
    <cellStyle name="Controlecel" xfId="13" builtinId="23" hidden="1"/>
    <cellStyle name="Gekoppelde cel" xfId="12" builtinId="24" hidden="1"/>
    <cellStyle name="Goed" xfId="6" builtinId="26" customBuiltin="1"/>
    <cellStyle name="Hyperlink" xfId="18" builtinId="8"/>
    <cellStyle name="Invoer" xfId="9" builtinId="20" hidden="1"/>
    <cellStyle name="Kop 1" xfId="2" builtinId="16" customBuiltin="1"/>
    <cellStyle name="Kop 2" xfId="3" builtinId="17" customBuiltin="1"/>
    <cellStyle name="Kop 3" xfId="4" builtinId="18" hidden="1"/>
    <cellStyle name="Kop 4" xfId="5" builtinId="19" hidden="1"/>
    <cellStyle name="Neutraal" xfId="8" builtinId="28" customBuiltin="1"/>
    <cellStyle name="Notitie" xfId="15" builtinId="10" hidden="1"/>
    <cellStyle name="Ongeldig" xfId="7" builtinId="27" customBuiltin="1"/>
    <cellStyle name="Standaard" xfId="0" builtinId="0" customBuiltin="1"/>
    <cellStyle name="Titel" xfId="1" builtinId="15" customBuiltin="1"/>
    <cellStyle name="Totaal" xfId="17" builtinId="25" customBuiltin="1"/>
    <cellStyle name="Uitvoer" xfId="10" builtinId="21" hidden="1"/>
    <cellStyle name="Verklarende tekst" xfId="16" builtinId="53" hidden="1"/>
    <cellStyle name="Waarschuwingstekst" xfId="14" builtinId="11" hidden="1"/>
  </cellStyles>
  <dxfs count="54">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border diagonalUp="0" diagonalDown="0">
        <left style="thin">
          <color indexed="64"/>
        </left>
        <right style="thin">
          <color indexed="64"/>
        </right>
        <top/>
        <bottom/>
        <vertical/>
        <horizontal/>
      </border>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numFmt numFmtId="164" formatCode="0;0;&quot;&quot;"/>
      <alignment horizontal="center" vertical="top" textRotation="0" wrapText="0" indent="0" justifyLastLine="0" shrinkToFit="0" readingOrder="0"/>
    </dxf>
    <dxf>
      <alignment horizontal="general" vertical="top" textRotation="0" wrapText="0" indent="0" justifyLastLine="0" shrinkToFit="0" readingOrder="0"/>
    </dxf>
    <dxf>
      <alignment horizontal="general" vertical="top" textRotation="0" wrapText="1" indent="0" justifyLastLine="0" shrinkToFit="0" readingOrder="0"/>
    </dxf>
    <dxf>
      <alignment horizontal="left" vertical="center" textRotation="0" wrapText="0" relativeIndent="1" justifyLastLine="0" shrinkToFit="0" readingOrder="0"/>
    </dxf>
    <dxf>
      <border>
        <top style="thin">
          <color auto="1"/>
        </top>
        <vertical/>
        <horizontal/>
      </border>
    </dxf>
    <dxf>
      <font>
        <b val="0"/>
        <i/>
        <color theme="1" tint="0.499984740745262"/>
      </font>
    </dxf>
    <dxf>
      <font>
        <color theme="0"/>
      </font>
      <fill>
        <patternFill>
          <bgColor theme="0" tint="-0.499984740745262"/>
        </patternFill>
      </fill>
    </dxf>
    <dxf>
      <border>
        <top style="thin">
          <color auto="1"/>
        </top>
        <vertical/>
        <horizontal/>
      </border>
    </dxf>
    <dxf>
      <font>
        <b val="0"/>
        <i/>
        <color theme="1" tint="0.499984740745262"/>
      </font>
    </dxf>
    <dxf>
      <font>
        <color theme="0"/>
      </font>
      <fill>
        <patternFill>
          <bgColor theme="0" tint="-0.499984740745262"/>
        </patternFill>
      </fill>
    </dxf>
    <dxf>
      <numFmt numFmtId="164" formatCode="0;0;&quot;&quot;"/>
      <alignment horizontal="general" vertical="top" textRotation="0" wrapText="1" indent="0" justifyLastLine="0" shrinkToFit="0" readingOrder="0"/>
    </dxf>
    <dxf>
      <numFmt numFmtId="164" formatCode="0;0;&quot;&quot;"/>
      <alignment horizontal="general" vertical="top" textRotation="0" wrapText="1" indent="0" justifyLastLine="0" shrinkToFit="0" readingOrder="0"/>
    </dxf>
    <dxf>
      <numFmt numFmtId="164" formatCode="0;0;&quot;&quot;"/>
      <alignment horizontal="general" vertical="top" textRotation="0" wrapText="1" indent="0" justifyLastLine="0" shrinkToFit="0" readingOrder="0"/>
    </dxf>
    <dxf>
      <numFmt numFmtId="0" formatCode="General"/>
      <alignment horizontal="center" vertical="top" textRotation="0" wrapText="0" indent="0" justifyLastLine="0" shrinkToFit="0" readingOrder="0"/>
    </dxf>
    <dxf>
      <numFmt numFmtId="164" formatCode="0;0;&quot;&quot;"/>
      <fill>
        <patternFill patternType="solid">
          <fgColor indexed="64"/>
          <bgColor theme="2"/>
        </patternFill>
      </fill>
      <alignment horizontal="general" vertical="top" textRotation="0" wrapText="1" indent="0" justifyLastLine="0" shrinkToFit="0" readingOrder="0"/>
    </dxf>
    <dxf>
      <numFmt numFmtId="164" formatCode="0;0;&quot;&quot;"/>
      <alignment horizontal="general" vertical="top" textRotation="0" wrapText="1" indent="0" justifyLastLine="0" shrinkToFit="0" readingOrder="0"/>
    </dxf>
    <dxf>
      <alignment horizontal="left" vertical="center" textRotation="0" wrapText="0" relativeIndent="1" justifyLastLine="0" shrinkToFit="0" readingOrder="0"/>
    </dxf>
    <dxf>
      <border>
        <top style="thin">
          <color auto="1"/>
        </top>
        <vertical/>
        <horizontal/>
      </border>
    </dxf>
    <dxf>
      <font>
        <b val="0"/>
        <i/>
        <color theme="1" tint="0.499984740745262"/>
      </font>
    </dxf>
    <dxf>
      <fill>
        <patternFill>
          <fgColor theme="0" tint="-4.9989318521683403E-2"/>
          <bgColor theme="0" tint="-4.9989318521683403E-2"/>
        </patternFill>
      </fill>
    </dxf>
    <dxf>
      <font>
        <b val="0"/>
        <i val="0"/>
        <color theme="1"/>
      </font>
      <fill>
        <patternFill>
          <bgColor theme="0" tint="-4.9989318521683403E-2"/>
        </patternFill>
      </fill>
    </dxf>
    <dxf>
      <fill>
        <patternFill patternType="none">
          <bgColor auto="1"/>
        </patternFill>
      </fill>
    </dxf>
    <dxf>
      <fill>
        <patternFill patternType="solid">
          <fgColor indexed="64"/>
          <bgColor theme="0" tint="-4.9989318521683403E-2"/>
        </patternFill>
      </fill>
      <border>
        <horizontal/>
      </border>
    </dxf>
    <dxf>
      <font>
        <b/>
        <color theme="0"/>
      </font>
      <fill>
        <patternFill patternType="solid">
          <fgColor theme="1"/>
          <bgColor theme="0" tint="-0.14996795556505021"/>
        </patternFill>
      </fill>
    </dxf>
    <dxf>
      <font>
        <b/>
        <i val="0"/>
        <color theme="1" tint="0.34998626667073579"/>
      </font>
      <fill>
        <patternFill patternType="solid">
          <fgColor theme="1"/>
          <bgColor theme="2"/>
        </patternFill>
      </fill>
      <border>
        <horizontal/>
      </border>
    </dxf>
    <dxf>
      <font>
        <b/>
        <color theme="0"/>
      </font>
      <fill>
        <patternFill patternType="solid">
          <fgColor theme="1"/>
          <bgColor theme="0" tint="-0.34998626667073579"/>
        </patternFill>
      </fill>
      <border>
        <top style="thick">
          <color theme="0"/>
        </top>
      </border>
    </dxf>
    <dxf>
      <font>
        <b/>
        <color theme="0"/>
      </font>
      <fill>
        <patternFill patternType="solid">
          <fgColor theme="1"/>
          <bgColor theme="1" tint="0.499984740745262"/>
        </patternFill>
      </fill>
    </dxf>
    <dxf>
      <font>
        <color theme="1"/>
      </font>
      <fill>
        <patternFill patternType="solid">
          <fgColor theme="0" tint="-0.14999847407452621"/>
          <bgColor theme="0" tint="-0.14999847407452621"/>
        </patternFill>
      </fill>
      <border>
        <left style="thin">
          <color theme="0" tint="-0.499984740745262"/>
        </left>
        <right style="thin">
          <color theme="0" tint="-0.499984740745262"/>
        </right>
        <top style="thin">
          <color theme="0" tint="-0.499984740745262"/>
        </top>
        <bottom style="thin">
          <color theme="0" tint="-0.499984740745262"/>
        </bottom>
        <vertical style="thin">
          <color theme="0" tint="-0.24994659260841701"/>
        </vertical>
        <horizontal/>
      </border>
    </dxf>
  </dxfs>
  <tableStyles count="1" defaultTableStyle="LV" defaultPivotStyle="PivotStyleLight16">
    <tableStyle name="LV" pivot="0" count="9">
      <tableStyleElement type="wholeTable" dxfId="53"/>
      <tableStyleElement type="headerRow" dxfId="52"/>
      <tableStyleElement type="totalRow" dxfId="51"/>
      <tableStyleElement type="firstColumn" dxfId="50"/>
      <tableStyleElement type="lastColumn" dxfId="49"/>
      <tableStyleElement type="firstRowStripe" dxfId="48"/>
      <tableStyleElement type="secondRowStripe" dxfId="47"/>
      <tableStyleElement type="firstColumnStripe" dxfId="46"/>
      <tableStyleElement type="secondColumnStripe" size="5" dxfId="45"/>
    </tableStyle>
  </tableStyles>
  <colors>
    <mruColors>
      <color rgb="FFEAEAEA"/>
      <color rgb="FFF39200"/>
      <color rgb="FF3FA53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4352863</xdr:colOff>
      <xdr:row>2</xdr:row>
      <xdr:rowOff>4429125</xdr:rowOff>
    </xdr:from>
    <xdr:ext cx="1444241" cy="353568"/>
    <xdr:pic>
      <xdr:nvPicPr>
        <xdr:cNvPr id="8" name="Afbeelding 7" descr="Logo_LV_VO.jpg"/>
        <xdr:cNvPicPr>
          <a:picLocks noChangeAspect="1"/>
        </xdr:cNvPicPr>
      </xdr:nvPicPr>
      <xdr:blipFill>
        <a:blip xmlns:r="http://schemas.openxmlformats.org/officeDocument/2006/relationships" r:embed="rId1" cstate="print"/>
        <a:stretch>
          <a:fillRect/>
        </a:stretch>
      </xdr:blipFill>
      <xdr:spPr>
        <a:xfrm>
          <a:off x="4352863" y="5695950"/>
          <a:ext cx="1444241" cy="353568"/>
        </a:xfrm>
        <a:prstGeom prst="rect">
          <a:avLst/>
        </a:prstGeom>
      </xdr:spPr>
    </xdr:pic>
    <xdr:clientData/>
  </xdr:oneCellAnchor>
</xdr:wsDr>
</file>

<file path=xl/tables/table1.xml><?xml version="1.0" encoding="utf-8"?>
<table xmlns="http://schemas.openxmlformats.org/spreadsheetml/2006/main" id="5" name="TranslationTable" displayName="TranslationTable" comment="Table for the translation tool with English as the reference language and columns for the translation of a language into another." ref="B5:F125" totalsRowShown="0" headerRowDxfId="42" dataDxfId="41">
  <tableColumns count="5">
    <tableColumn id="1" name="Translation table" dataDxfId="40">
      <calculatedColumnFormula>IF(ROW()-ROW(TranslationTable[])&lt;ROWS(GlossaryTable[])-1,INDEX(GlossaryTable[],ROW()-ROW(TranslationTable[])+2,1),"")</calculatedColumnFormula>
    </tableColumn>
    <tableColumn id="8" name="Rij" dataDxfId="39">
      <calculatedColumnFormula>ROW()-ROW(TranslationTable[])+1</calculatedColumnFormula>
    </tableColumn>
    <tableColumn id="2" name="English (reference)" dataDxfId="38">
      <calculatedColumnFormula>IF(ROW()-ROW(TranslationTable[])&lt;ROWS(GlossaryTable[])-1,INDEX(GlossaryTable[],ROW()-ROW(TranslationTable[])+2,COLUMN(GlossaryTable[[#Headers],[English (reference)]])-COLUMN(GlossaryTable[])+1),"")</calculatedColumnFormula>
    </tableColumn>
    <tableColumn id="3" name="From" dataDxfId="37">
      <calculatedColumnFormula>IF(AND(SourceLanguage&lt;&gt;"",ROW()-ROW(TranslationTable[])&lt;ROWS(GlossaryTable[])-1),INDEX(GlossaryTable[],ROW()-ROW(TranslationTable[])+2,MATCH(SourceLanguage,GlossaryTable[#Headers],0)),"")</calculatedColumnFormula>
    </tableColumn>
    <tableColumn id="4" name="To" dataDxfId="36">
      <calculatedColumnFormula>IF(AND(TargetLanguage&lt;&gt;"",ROW()-ROW(TranslationTable[])&lt;ROWS(GlossaryTable[])-1),INDEX(GlossaryTable[],ROW()-ROW(TranslationTable[])+2,MATCH(TargetLanguage,GlossaryTable[#Headers],0)),"")</calculatedColumnFormula>
    </tableColumn>
  </tableColumns>
  <tableStyleInfo name="LV" showFirstColumn="1" showLastColumn="0" showRowStripes="1" showColumnStripes="0"/>
</table>
</file>

<file path=xl/tables/table2.xml><?xml version="1.0" encoding="utf-8"?>
<table xmlns="http://schemas.openxmlformats.org/spreadsheetml/2006/main" id="2" name="GlossaryTable" displayName="GlossaryTable" comment="Overview of terms in all languages. Is the source of the terms for the translation tool sheet." ref="B4:AC65" totalsRowShown="0" headerRowDxfId="29" dataDxfId="28">
  <tableColumns count="28">
    <tableColumn id="1" name="Glossary table" dataDxfId="27"/>
    <tableColumn id="32" name="Rij" dataDxfId="26">
      <calculatedColumnFormula>ROW()-ROW(GlossaryTable[])</calculatedColumnFormula>
    </tableColumn>
    <tableColumn id="2" name="English (reference)" dataDxfId="25"/>
    <tableColumn id="3" name="Czech" dataDxfId="24"/>
    <tableColumn id="4" name="Croatian" dataDxfId="23"/>
    <tableColumn id="5" name="Danish" dataDxfId="22"/>
    <tableColumn id="6" name="Dutch (The Netherlands)" dataDxfId="21"/>
    <tableColumn id="7" name="Dutch (Belgium )" dataDxfId="20"/>
    <tableColumn id="8" name="Estonian" dataDxfId="19"/>
    <tableColumn id="9" name="Finnish" dataDxfId="18"/>
    <tableColumn id="10" name="French (France)" dataDxfId="17"/>
    <tableColumn id="11" name="French (Belgium)" dataDxfId="16"/>
    <tableColumn id="12" name="German (Germany)" dataDxfId="15"/>
    <tableColumn id="13" name="German (Austria)" dataDxfId="14"/>
    <tableColumn id="14" name="Greek (Greece)" dataDxfId="13"/>
    <tableColumn id="15" name="Greek (Cyprus)" dataDxfId="12"/>
    <tableColumn id="16" name="Hungarian" dataDxfId="11"/>
    <tableColumn id="17" name="Italian" dataDxfId="10"/>
    <tableColumn id="18" name="Latvian" dataDxfId="9"/>
    <tableColumn id="19" name="Lithuanian" dataDxfId="8"/>
    <tableColumn id="20" name="Norwegian" dataDxfId="7"/>
    <tableColumn id="21" name="Polish" dataDxfId="6"/>
    <tableColumn id="22" name="Portuguese" dataDxfId="5"/>
    <tableColumn id="23" name="Romanian" dataDxfId="4"/>
    <tableColumn id="24" name="Serbian" dataDxfId="3"/>
    <tableColumn id="25" name="Slovak" dataDxfId="2"/>
    <tableColumn id="26" name="Slovene" dataDxfId="1"/>
    <tableColumn id="27" name="Swedish" dataDxfId="0"/>
  </tableColumns>
  <tableStyleInfo name="LV" showFirstColumn="1" showLastColumn="0" showRowStripes="1" showColumnStripes="0"/>
</table>
</file>

<file path=xl/theme/theme1.xml><?xml version="1.0" encoding="utf-8"?>
<a:theme xmlns:a="http://schemas.openxmlformats.org/drawingml/2006/main" name="Thema1">
  <a:themeElements>
    <a:clrScheme name="Landbouw en Visserij">
      <a:dk1>
        <a:sysClr val="windowText" lastClr="000000"/>
      </a:dk1>
      <a:lt1>
        <a:sysClr val="window" lastClr="FFFFFF"/>
      </a:lt1>
      <a:dk2>
        <a:srgbClr val="583119"/>
      </a:dk2>
      <a:lt2>
        <a:srgbClr val="F4EED8"/>
      </a:lt2>
      <a:accent1>
        <a:srgbClr val="009EE0"/>
      </a:accent1>
      <a:accent2>
        <a:srgbClr val="583119"/>
      </a:accent2>
      <a:accent3>
        <a:srgbClr val="99B815"/>
      </a:accent3>
      <a:accent4>
        <a:srgbClr val="FDC300"/>
      </a:accent4>
      <a:accent5>
        <a:srgbClr val="CD1719"/>
      </a:accent5>
      <a:accent6>
        <a:srgbClr val="7F7F7F"/>
      </a:accent6>
      <a:hlink>
        <a:srgbClr val="009EE0"/>
      </a:hlink>
      <a:folHlink>
        <a:srgbClr val="009EE0"/>
      </a:folHlink>
    </a:clrScheme>
    <a:fontScheme name="Landbouw en Visserij">
      <a:majorFont>
        <a:latin typeface="Verdana"/>
        <a:ea typeface=""/>
        <a:cs typeface=""/>
      </a:majorFont>
      <a:minorFont>
        <a:latin typeface="Verdana"/>
        <a:ea typeface=""/>
        <a:cs typeface=""/>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A5"/>
  <sheetViews>
    <sheetView showGridLines="0" showRowColHeaders="0" tabSelected="1" workbookViewId="0"/>
  </sheetViews>
  <sheetFormatPr defaultRowHeight="11.25" x14ac:dyDescent="0.15"/>
  <cols>
    <col min="1" max="1" width="77.5" style="31" customWidth="1"/>
    <col min="2" max="16384" width="9" style="31"/>
  </cols>
  <sheetData>
    <row r="1" spans="1:1" s="35" customFormat="1" ht="45.75" customHeight="1" x14ac:dyDescent="0.15">
      <c r="A1" s="34" t="s">
        <v>1156</v>
      </c>
    </row>
    <row r="2" spans="1:1" ht="54" customHeight="1" x14ac:dyDescent="0.15">
      <c r="A2" s="47" t="s">
        <v>1179</v>
      </c>
    </row>
    <row r="3" spans="1:1" ht="365.25" customHeight="1" x14ac:dyDescent="0.15">
      <c r="A3" s="33" t="s">
        <v>1180</v>
      </c>
    </row>
    <row r="4" spans="1:1" ht="13.5" customHeight="1" x14ac:dyDescent="0.15">
      <c r="A4" s="50" t="s">
        <v>1183</v>
      </c>
    </row>
    <row r="5" spans="1:1" s="14" customFormat="1" ht="45.75" customHeight="1" x14ac:dyDescent="0.15">
      <c r="A5" s="32" t="s">
        <v>1178</v>
      </c>
    </row>
  </sheetData>
  <sheetProtection password="9AF7" sheet="1" objects="1" scenarios="1" selectLockedCells="1"/>
  <pageMargins left="0.70866141732283472" right="0.70866141732283472" top="0.74803149606299213" bottom="0.74803149606299213" header="0.31496062992125984" footer="0.31496062992125984"/>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AB125"/>
  <sheetViews>
    <sheetView showGridLines="0" showRowColHeaders="0" topLeftCell="E1" workbookViewId="0">
      <pane ySplit="5" topLeftCell="A12" activePane="bottomLeft" state="frozen"/>
      <selection pane="bottomLeft" activeCell="E13" sqref="E13"/>
    </sheetView>
  </sheetViews>
  <sheetFormatPr defaultRowHeight="11.25" x14ac:dyDescent="0.15"/>
  <cols>
    <col min="1" max="1" width="3.625" style="3" customWidth="1"/>
    <col min="2" max="2" width="30.625" style="3" customWidth="1"/>
    <col min="3" max="3" width="3.625" style="2" customWidth="1"/>
    <col min="4" max="6" width="45.625" style="3" customWidth="1"/>
    <col min="7" max="16384" width="9" style="3"/>
  </cols>
  <sheetData>
    <row r="1" spans="1:28" s="46" customFormat="1" ht="45.75" customHeight="1" x14ac:dyDescent="0.45">
      <c r="A1" s="36" t="str">
        <f>Introduction!Title</f>
        <v>Glossary of seed terms</v>
      </c>
      <c r="B1" s="37"/>
      <c r="C1" s="38"/>
      <c r="D1" s="38"/>
      <c r="E1" s="38"/>
      <c r="F1" s="38"/>
      <c r="G1" s="38"/>
      <c r="H1" s="39"/>
      <c r="I1" s="40"/>
      <c r="J1" s="40"/>
      <c r="K1" s="40"/>
      <c r="L1" s="40"/>
      <c r="M1" s="40"/>
      <c r="N1" s="40"/>
      <c r="O1" s="41"/>
      <c r="P1" s="42"/>
      <c r="Q1" s="43"/>
      <c r="R1" s="44"/>
      <c r="S1" s="44"/>
      <c r="T1" s="40"/>
      <c r="U1" s="41"/>
      <c r="V1" s="42"/>
      <c r="W1" s="43"/>
      <c r="X1" s="44"/>
      <c r="Y1" s="44"/>
      <c r="Z1" s="44"/>
      <c r="AA1" s="44"/>
      <c r="AB1" s="45"/>
    </row>
    <row r="2" spans="1:28" ht="15.75" customHeight="1" thickBot="1" x14ac:dyDescent="0.2">
      <c r="B2" s="56" t="s">
        <v>1154</v>
      </c>
    </row>
    <row r="3" spans="1:28" ht="38.25" customHeight="1" thickTop="1" thickBot="1" x14ac:dyDescent="0.4">
      <c r="B3" s="57"/>
      <c r="C3" s="17"/>
      <c r="D3" s="11" t="s">
        <v>1152</v>
      </c>
      <c r="E3" s="21" t="s">
        <v>1182</v>
      </c>
      <c r="F3" s="22" t="s">
        <v>1137</v>
      </c>
    </row>
    <row r="4" spans="1:28" ht="20.100000000000001" customHeight="1" thickTop="1" x14ac:dyDescent="0.15">
      <c r="D4" s="13" t="s">
        <v>1177</v>
      </c>
    </row>
    <row r="5" spans="1:28" s="1" customFormat="1" ht="51" customHeight="1" x14ac:dyDescent="0.15">
      <c r="B5" s="19" t="s">
        <v>1151</v>
      </c>
      <c r="C5" s="20" t="s">
        <v>1176</v>
      </c>
      <c r="D5" s="9" t="s">
        <v>1155</v>
      </c>
      <c r="E5" s="9" t="s">
        <v>1157</v>
      </c>
      <c r="F5" s="6" t="s">
        <v>1158</v>
      </c>
    </row>
    <row r="6" spans="1:28" ht="39.950000000000003" customHeight="1" x14ac:dyDescent="0.15">
      <c r="A6" s="16"/>
      <c r="B6" s="4" t="str">
        <f>IF(ROW()-ROW(TranslationTable[])&lt;ROWS(GlossaryTable[])-1,INDEX(GlossaryTable[],ROW()-ROW(TranslationTable[])+2,1),"")</f>
        <v>Official label: required information</v>
      </c>
      <c r="C6" s="18">
        <f>ROW()-ROW(TranslationTable[])+1</f>
        <v>1</v>
      </c>
      <c r="D6" s="5" t="str">
        <f>IF(ROW()-ROW(TranslationTable[])&lt;ROWS(GlossaryTable[])-1,INDEX(GlossaryTable[],ROW()-ROW(TranslationTable[])+2,COLUMN(GlossaryTable[[#Headers],[English (reference)]])-COLUMN(GlossaryTable[])+1),"")</f>
        <v>EC Rules and standards</v>
      </c>
      <c r="E6" s="10" t="str">
        <f>IF(AND(SourceLanguage&lt;&gt;"",ROW()-ROW(TranslationTable[])&lt;ROWS(GlossaryTable[])-1),INDEX(GlossaryTable[],ROW()-ROW(TranslationTable[])+2,MATCH(SourceLanguage,GlossaryTable[#Headers],0)),"")</f>
        <v>EG  systeem</v>
      </c>
      <c r="F6" s="5" t="str">
        <f>IF(AND(TargetLanguage&lt;&gt;"",ROW()-ROW(TranslationTable[])&lt;ROWS(GlossaryTable[])-1),INDEX(GlossaryTable[],ROW()-ROW(TranslationTable[])+2,MATCH(TargetLanguage,GlossaryTable[#Headers],0)),"")</f>
        <v>Règles et normes CE</v>
      </c>
    </row>
    <row r="7" spans="1:28" ht="39.950000000000003" customHeight="1" x14ac:dyDescent="0.15">
      <c r="A7" s="16"/>
      <c r="B7" s="4">
        <f>IF(ROW()-ROW(TranslationTable[])&lt;ROWS(GlossaryTable[])-1,INDEX(GlossaryTable[],ROW()-ROW(TranslationTable[])+2,1),"")</f>
        <v>0</v>
      </c>
      <c r="C7" s="18">
        <f>ROW()-ROW(TranslationTable[])+1</f>
        <v>2</v>
      </c>
      <c r="D7" s="5" t="str">
        <f>IF(ROW()-ROW(TranslationTable[])&lt;ROWS(GlossaryTable[])-1,INDEX(GlossaryTable[],ROW()-ROW(TranslationTable[])+2,COLUMN(GlossaryTable[[#Headers],[English (reference)]])-COLUMN(GlossaryTable[])+1),"")</f>
        <v xml:space="preserve">Certification authority </v>
      </c>
      <c r="E7" s="10" t="str">
        <f>IF(AND(SourceLanguage&lt;&gt;"",ROW()-ROW(TranslationTable[])&lt;ROWS(GlossaryTable[])-1),INDEX(GlossaryTable[],ROW()-ROW(TranslationTable[])+2,MATCH(SourceLanguage,GlossaryTable[#Headers],0)),"")</f>
        <v>Agentschap voor Landbouw en Visserij -Productkwaliteitsbeheer</v>
      </c>
      <c r="F7" s="5" t="str">
        <f>IF(AND(TargetLanguage&lt;&gt;"",ROW()-ROW(TranslationTable[])&lt;ROWS(GlossaryTable[])-1),INDEX(GlossaryTable[],ROW()-ROW(TranslationTable[])+2,MATCH(TargetLanguage,GlossaryTable[#Headers],0)),"")</f>
        <v>DGARNE -Inspection de la qualité</v>
      </c>
    </row>
    <row r="8" spans="1:28" ht="39.950000000000003" customHeight="1" x14ac:dyDescent="0.15">
      <c r="A8" s="16"/>
      <c r="B8" s="4">
        <f>IF(ROW()-ROW(TranslationTable[])&lt;ROWS(GlossaryTable[])-1,INDEX(GlossaryTable[],ROW()-ROW(TranslationTable[])+2,1),"")</f>
        <v>0</v>
      </c>
      <c r="C8" s="18">
        <f>ROW()-ROW(TranslationTable[])+1</f>
        <v>3</v>
      </c>
      <c r="D8" s="5" t="str">
        <f>IF(ROW()-ROW(TranslationTable[])&lt;ROWS(GlossaryTable[])-1,INDEX(GlossaryTable[],ROW()-ROW(TranslationTable[])+2,COLUMN(GlossaryTable[[#Headers],[English (reference)]])-COLUMN(GlossaryTable[])+1),"")</f>
        <v>Country of production</v>
      </c>
      <c r="E8" s="10" t="str">
        <f>IF(AND(SourceLanguage&lt;&gt;"",ROW()-ROW(TranslationTable[])&lt;ROWS(GlossaryTable[])-1),INDEX(GlossaryTable[],ROW()-ROW(TranslationTable[])+2,MATCH(SourceLanguage,GlossaryTable[#Headers],0)),"")</f>
        <v>Producerend land</v>
      </c>
      <c r="F8" s="5" t="str">
        <f>IF(AND(TargetLanguage&lt;&gt;"",ROW()-ROW(TranslationTable[])&lt;ROWS(GlossaryTable[])-1),INDEX(GlossaryTable[],ROW()-ROW(TranslationTable[])+2,MATCH(TargetLanguage,GlossaryTable[#Headers],0)),"")</f>
        <v>Pays de production</v>
      </c>
    </row>
    <row r="9" spans="1:28" ht="39.950000000000003" customHeight="1" x14ac:dyDescent="0.15">
      <c r="A9" s="16"/>
      <c r="B9" s="4">
        <f>IF(ROW()-ROW(TranslationTable[])&lt;ROWS(GlossaryTable[])-1,INDEX(GlossaryTable[],ROW()-ROW(TranslationTable[])+2,1),"")</f>
        <v>0</v>
      </c>
      <c r="C9" s="18">
        <f>ROW()-ROW(TranslationTable[])+1</f>
        <v>4</v>
      </c>
      <c r="D9" s="5" t="str">
        <f>IF(ROW()-ROW(TranslationTable[])&lt;ROWS(GlossaryTable[])-1,INDEX(GlossaryTable[],ROW()-ROW(TranslationTable[])+2,COLUMN(GlossaryTable[[#Headers],[English (reference)]])-COLUMN(GlossaryTable[])+1),"")</f>
        <v>Area of production</v>
      </c>
      <c r="E9" s="10" t="str">
        <f>IF(AND(SourceLanguage&lt;&gt;"",ROW()-ROW(TranslationTable[])&lt;ROWS(GlossaryTable[])-1),INDEX(GlossaryTable[],ROW()-ROW(TranslationTable[])+2,MATCH(SourceLanguage,GlossaryTable[#Headers],0)),"")</f>
        <v>Teeltgebied</v>
      </c>
      <c r="F9" s="5" t="str">
        <f>IF(AND(TargetLanguage&lt;&gt;"",ROW()-ROW(TranslationTable[])&lt;ROWS(GlossaryTable[])-1),INDEX(GlossaryTable[],ROW()-ROW(TranslationTable[])+2,MATCH(TargetLanguage,GlossaryTable[#Headers],0)),"")</f>
        <v>Région de production</v>
      </c>
    </row>
    <row r="10" spans="1:28" ht="39.950000000000003" customHeight="1" x14ac:dyDescent="0.15">
      <c r="A10" s="16"/>
      <c r="B10" s="4">
        <f>IF(ROW()-ROW(TranslationTable[])&lt;ROWS(GlossaryTable[])-1,INDEX(GlossaryTable[],ROW()-ROW(TranslationTable[])+2,1),"")</f>
        <v>0</v>
      </c>
      <c r="C10" s="18">
        <f>ROW()-ROW(TranslationTable[])+1</f>
        <v>5</v>
      </c>
      <c r="D10" s="5" t="str">
        <f>IF(ROW()-ROW(TranslationTable[])&lt;ROWS(GlossaryTable[])-1,INDEX(GlossaryTable[],ROW()-ROW(TranslationTable[])+2,COLUMN(GlossaryTable[[#Headers],[English (reference)]])-COLUMN(GlossaryTable[])+1),"")</f>
        <v>Species</v>
      </c>
      <c r="E10" s="10" t="str">
        <f>IF(AND(SourceLanguage&lt;&gt;"",ROW()-ROW(TranslationTable[])&lt;ROWS(GlossaryTable[])-1),INDEX(GlossaryTable[],ROW()-ROW(TranslationTable[])+2,MATCH(SourceLanguage,GlossaryTable[#Headers],0)),"")</f>
        <v>Soort</v>
      </c>
      <c r="F10" s="5" t="str">
        <f>IF(AND(TargetLanguage&lt;&gt;"",ROW()-ROW(TranslationTable[])&lt;ROWS(GlossaryTable[])-1),INDEX(GlossaryTable[],ROW()-ROW(TranslationTable[])+2,MATCH(TargetLanguage,GlossaryTable[#Headers],0)),"")</f>
        <v>Espèce</v>
      </c>
    </row>
    <row r="11" spans="1:28" ht="39.950000000000003" customHeight="1" x14ac:dyDescent="0.15">
      <c r="A11" s="16"/>
      <c r="B11" s="4">
        <f>IF(ROW()-ROW(TranslationTable[])&lt;ROWS(GlossaryTable[])-1,INDEX(GlossaryTable[],ROW()-ROW(TranslationTable[])+2,1),"")</f>
        <v>0</v>
      </c>
      <c r="C11" s="18">
        <f>ROW()-ROW(TranslationTable[])+1</f>
        <v>6</v>
      </c>
      <c r="D11" s="5" t="str">
        <f>IF(ROW()-ROW(TranslationTable[])&lt;ROWS(GlossaryTable[])-1,INDEX(GlossaryTable[],ROW()-ROW(TranslationTable[])+2,COLUMN(GlossaryTable[[#Headers],[English (reference)]])-COLUMN(GlossaryTable[])+1),"")</f>
        <v>Variety</v>
      </c>
      <c r="E11" s="10" t="str">
        <f>IF(AND(SourceLanguage&lt;&gt;"",ROW()-ROW(TranslationTable[])&lt;ROWS(GlossaryTable[])-1),INDEX(GlossaryTable[],ROW()-ROW(TranslationTable[])+2,MATCH(SourceLanguage,GlossaryTable[#Headers],0)),"")</f>
        <v>Ras</v>
      </c>
      <c r="F11" s="5" t="str">
        <f>IF(AND(TargetLanguage&lt;&gt;"",ROW()-ROW(TranslationTable[])&lt;ROWS(GlossaryTable[])-1),INDEX(GlossaryTable[],ROW()-ROW(TranslationTable[])+2,MATCH(TargetLanguage,GlossaryTable[#Headers],0)),"")</f>
        <v>Variété</v>
      </c>
    </row>
    <row r="12" spans="1:28" ht="39.950000000000003" customHeight="1" x14ac:dyDescent="0.15">
      <c r="A12" s="16"/>
      <c r="B12" s="4">
        <f>IF(ROW()-ROW(TranslationTable[])&lt;ROWS(GlossaryTable[])-1,INDEX(GlossaryTable[],ROW()-ROW(TranslationTable[])+2,1),"")</f>
        <v>0</v>
      </c>
      <c r="C12" s="18">
        <f>ROW()-ROW(TranslationTable[])+1</f>
        <v>7</v>
      </c>
      <c r="D12" s="5" t="str">
        <f>IF(ROW()-ROW(TranslationTable[])&lt;ROWS(GlossaryTable[])-1,INDEX(GlossaryTable[],ROW()-ROW(TranslationTable[])+2,COLUMN(GlossaryTable[[#Headers],[English (reference)]])-COLUMN(GlossaryTable[])+1),"")</f>
        <v>Category</v>
      </c>
      <c r="E12" s="10" t="str">
        <f>IF(AND(SourceLanguage&lt;&gt;"",ROW()-ROW(TranslationTable[])&lt;ROWS(GlossaryTable[])-1),INDEX(GlossaryTable[],ROW()-ROW(TranslationTable[])+2,MATCH(SourceLanguage,GlossaryTable[#Headers],0)),"")</f>
        <v>Categorie</v>
      </c>
      <c r="F12" s="5" t="str">
        <f>IF(AND(TargetLanguage&lt;&gt;"",ROW()-ROW(TranslationTable[])&lt;ROWS(GlossaryTable[])-1),INDEX(GlossaryTable[],ROW()-ROW(TranslationTable[])+2,MATCH(TargetLanguage,GlossaryTable[#Headers],0)),"")</f>
        <v>Catégorie</v>
      </c>
    </row>
    <row r="13" spans="1:28" ht="39.950000000000003" customHeight="1" x14ac:dyDescent="0.15">
      <c r="A13" s="16"/>
      <c r="B13" s="4">
        <f>IF(ROW()-ROW(TranslationTable[])&lt;ROWS(GlossaryTable[])-1,INDEX(GlossaryTable[],ROW()-ROW(TranslationTable[])+2,1),"")</f>
        <v>0</v>
      </c>
      <c r="C13" s="18">
        <f>ROW()-ROW(TranslationTable[])+1</f>
        <v>8</v>
      </c>
      <c r="D13" s="5" t="str">
        <f>IF(ROW()-ROW(TranslationTable[])&lt;ROWS(GlossaryTable[])-1,INDEX(GlossaryTable[],ROW()-ROW(TranslationTable[])+2,COLUMN(GlossaryTable[[#Headers],[English (reference)]])-COLUMN(GlossaryTable[])+1),"")</f>
        <v xml:space="preserve">Grade </v>
      </c>
      <c r="E13" s="10">
        <f>IF(AND(SourceLanguage&lt;&gt;"",ROW()-ROW(TranslationTable[])&lt;ROWS(GlossaryTable[])-1),INDEX(GlossaryTable[],ROW()-ROW(TranslationTable[])+2,MATCH(SourceLanguage,GlossaryTable[#Headers],0)),"")</f>
        <v>0</v>
      </c>
      <c r="F13" s="5">
        <f>IF(AND(TargetLanguage&lt;&gt;"",ROW()-ROW(TranslationTable[])&lt;ROWS(GlossaryTable[])-1),INDEX(GlossaryTable[],ROW()-ROW(TranslationTable[])+2,MATCH(TargetLanguage,GlossaryTable[#Headers],0)),"")</f>
        <v>0</v>
      </c>
    </row>
    <row r="14" spans="1:28" ht="39.950000000000003" customHeight="1" x14ac:dyDescent="0.15">
      <c r="A14" s="16"/>
      <c r="B14" s="4">
        <f>IF(ROW()-ROW(TranslationTable[])&lt;ROWS(GlossaryTable[])-1,INDEX(GlossaryTable[],ROW()-ROW(TranslationTable[])+2,1),"")</f>
        <v>0</v>
      </c>
      <c r="C14" s="18">
        <f>ROW()-ROW(TranslationTable[])+1</f>
        <v>9</v>
      </c>
      <c r="D14" s="5" t="str">
        <f>IF(ROW()-ROW(TranslationTable[])&lt;ROWS(GlossaryTable[])-1,INDEX(GlossaryTable[],ROW()-ROW(TranslationTable[])+2,COLUMN(GlossaryTable[[#Headers],[English (reference)]])-COLUMN(GlossaryTable[])+1),"")</f>
        <v>Grade or class (seed potatoes)</v>
      </c>
      <c r="E14" s="10">
        <f>IF(AND(SourceLanguage&lt;&gt;"",ROW()-ROW(TranslationTable[])&lt;ROWS(GlossaryTable[])-1),INDEX(GlossaryTable[],ROW()-ROW(TranslationTable[])+2,MATCH(SourceLanguage,GlossaryTable[#Headers],0)),"")</f>
        <v>0</v>
      </c>
      <c r="F14" s="5">
        <f>IF(AND(TargetLanguage&lt;&gt;"",ROW()-ROW(TranslationTable[])&lt;ROWS(GlossaryTable[])-1),INDEX(GlossaryTable[],ROW()-ROW(TranslationTable[])+2,MATCH(TargetLanguage,GlossaryTable[#Headers],0)),"")</f>
        <v>0</v>
      </c>
    </row>
    <row r="15" spans="1:28" ht="39.950000000000003" customHeight="1" x14ac:dyDescent="0.15">
      <c r="A15" s="16"/>
      <c r="B15" s="4">
        <f>IF(ROW()-ROW(TranslationTable[])&lt;ROWS(GlossaryTable[])-1,INDEX(GlossaryTable[],ROW()-ROW(TranslationTable[])+2,1),"")</f>
        <v>0</v>
      </c>
      <c r="C15" s="18">
        <f>ROW()-ROW(TranslationTable[])+1</f>
        <v>10</v>
      </c>
      <c r="D15" s="5" t="str">
        <f>IF(ROW()-ROW(TranslationTable[])&lt;ROWS(GlossaryTable[])-1,INDEX(GlossaryTable[],ROW()-ROW(TranslationTable[])+2,COLUMN(GlossaryTable[[#Headers],[English (reference)]])-COLUMN(GlossaryTable[])+1),"")</f>
        <v>Pre-basic seed</v>
      </c>
      <c r="E15" s="10" t="str">
        <f>IF(AND(SourceLanguage&lt;&gt;"",ROW()-ROW(TranslationTable[])&lt;ROWS(GlossaryTable[])-1),INDEX(GlossaryTable[],ROW()-ROW(TranslationTable[])+2,MATCH(SourceLanguage,GlossaryTable[#Headers],0)),"")</f>
        <v>Prebasiszaad</v>
      </c>
      <c r="F15" s="5" t="str">
        <f>IF(AND(TargetLanguage&lt;&gt;"",ROW()-ROW(TranslationTable[])&lt;ROWS(GlossaryTable[])-1),INDEX(GlossaryTable[],ROW()-ROW(TranslationTable[])+2,MATCH(TargetLanguage,GlossaryTable[#Headers],0)),"")</f>
        <v>Semences de prébase</v>
      </c>
    </row>
    <row r="16" spans="1:28" ht="39.950000000000003" customHeight="1" x14ac:dyDescent="0.15">
      <c r="A16" s="16"/>
      <c r="B16" s="4">
        <f>IF(ROW()-ROW(TranslationTable[])&lt;ROWS(GlossaryTable[])-1,INDEX(GlossaryTable[],ROW()-ROW(TranslationTable[])+2,1),"")</f>
        <v>0</v>
      </c>
      <c r="C16" s="18">
        <f>ROW()-ROW(TranslationTable[])+1</f>
        <v>11</v>
      </c>
      <c r="D16" s="5" t="str">
        <f>IF(ROW()-ROW(TranslationTable[])&lt;ROWS(GlossaryTable[])-1,INDEX(GlossaryTable[],ROW()-ROW(TranslationTable[])+2,COLUMN(GlossaryTable[[#Headers],[English (reference)]])-COLUMN(GlossaryTable[])+1),"")</f>
        <v>Basic seed</v>
      </c>
      <c r="E16" s="10" t="str">
        <f>IF(AND(SourceLanguage&lt;&gt;"",ROW()-ROW(TranslationTable[])&lt;ROWS(GlossaryTable[])-1),INDEX(GlossaryTable[],ROW()-ROW(TranslationTable[])+2,MATCH(SourceLanguage,GlossaryTable[#Headers],0)),"")</f>
        <v>Basiszaad</v>
      </c>
      <c r="F16" s="5" t="str">
        <f>IF(AND(TargetLanguage&lt;&gt;"",ROW()-ROW(TranslationTable[])&lt;ROWS(GlossaryTable[])-1),INDEX(GlossaryTable[],ROW()-ROW(TranslationTable[])+2,MATCH(TargetLanguage,GlossaryTable[#Headers],0)),"")</f>
        <v>Semences de base</v>
      </c>
    </row>
    <row r="17" spans="1:6" ht="39.950000000000003" customHeight="1" x14ac:dyDescent="0.15">
      <c r="A17" s="16"/>
      <c r="B17" s="4">
        <f>IF(ROW()-ROW(TranslationTable[])&lt;ROWS(GlossaryTable[])-1,INDEX(GlossaryTable[],ROW()-ROW(TranslationTable[])+2,1),"")</f>
        <v>0</v>
      </c>
      <c r="C17" s="18">
        <f>ROW()-ROW(TranslationTable[])+1</f>
        <v>12</v>
      </c>
      <c r="D17" s="5" t="str">
        <f>IF(ROW()-ROW(TranslationTable[])&lt;ROWS(GlossaryTable[])-1,INDEX(GlossaryTable[],ROW()-ROW(TranslationTable[])+2,COLUMN(GlossaryTable[[#Headers],[English (reference)]])-COLUMN(GlossaryTable[])+1),"")</f>
        <v xml:space="preserve">Certified seed 1st generation </v>
      </c>
      <c r="E17" s="10" t="str">
        <f>IF(AND(SourceLanguage&lt;&gt;"",ROW()-ROW(TranslationTable[])&lt;ROWS(GlossaryTable[])-1),INDEX(GlossaryTable[],ROW()-ROW(TranslationTable[])+2,MATCH(SourceLanguage,GlossaryTable[#Headers],0)),"")</f>
        <v>Gecertificeerd zaad R1</v>
      </c>
      <c r="F17" s="5" t="str">
        <f>IF(AND(TargetLanguage&lt;&gt;"",ROW()-ROW(TranslationTable[])&lt;ROWS(GlossaryTable[])-1),INDEX(GlossaryTable[],ROW()-ROW(TranslationTable[])+2,MATCH(TargetLanguage,GlossaryTable[#Headers],0)),"")</f>
        <v>Semences certifiées  R1</v>
      </c>
    </row>
    <row r="18" spans="1:6" ht="39.950000000000003" customHeight="1" x14ac:dyDescent="0.15">
      <c r="A18" s="16"/>
      <c r="B18" s="4">
        <f>IF(ROW()-ROW(TranslationTable[])&lt;ROWS(GlossaryTable[])-1,INDEX(GlossaryTable[],ROW()-ROW(TranslationTable[])+2,1),"")</f>
        <v>0</v>
      </c>
      <c r="C18" s="18">
        <f>ROW()-ROW(TranslationTable[])+1</f>
        <v>13</v>
      </c>
      <c r="D18" s="5" t="str">
        <f>IF(ROW()-ROW(TranslationTable[])&lt;ROWS(GlossaryTable[])-1,INDEX(GlossaryTable[],ROW()-ROW(TranslationTable[])+2,COLUMN(GlossaryTable[[#Headers],[English (reference)]])-COLUMN(GlossaryTable[])+1),"")</f>
        <v>Certified seed 2nd generation</v>
      </c>
      <c r="E18" s="10" t="str">
        <f>IF(AND(SourceLanguage&lt;&gt;"",ROW()-ROW(TranslationTable[])&lt;ROWS(GlossaryTable[])-1),INDEX(GlossaryTable[],ROW()-ROW(TranslationTable[])+2,MATCH(SourceLanguage,GlossaryTable[#Headers],0)),"")</f>
        <v>Gecertificeerd zaad R2</v>
      </c>
      <c r="F18" s="5" t="str">
        <f>IF(AND(TargetLanguage&lt;&gt;"",ROW()-ROW(TranslationTable[])&lt;ROWS(GlossaryTable[])-1),INDEX(GlossaryTable[],ROW()-ROW(TranslationTable[])+2,MATCH(TargetLanguage,GlossaryTable[#Headers],0)),"")</f>
        <v>Semences certifiées  R2</v>
      </c>
    </row>
    <row r="19" spans="1:6" ht="39.950000000000003" customHeight="1" x14ac:dyDescent="0.15">
      <c r="A19" s="16"/>
      <c r="B19" s="4">
        <f>IF(ROW()-ROW(TranslationTable[])&lt;ROWS(GlossaryTable[])-1,INDEX(GlossaryTable[],ROW()-ROW(TranslationTable[])+2,1),"")</f>
        <v>0</v>
      </c>
      <c r="C19" s="18">
        <f>ROW()-ROW(TranslationTable[])+1</f>
        <v>14</v>
      </c>
      <c r="D19" s="5" t="str">
        <f>IF(ROW()-ROW(TranslationTable[])&lt;ROWS(GlossaryTable[])-1,INDEX(GlossaryTable[],ROW()-ROW(TranslationTable[])+2,COLUMN(GlossaryTable[[#Headers],[English (reference)]])-COLUMN(GlossaryTable[])+1),"")</f>
        <v>Commercial seed (not certified as to variety)</v>
      </c>
      <c r="E19" s="10" t="str">
        <f>IF(AND(SourceLanguage&lt;&gt;"",ROW()-ROW(TranslationTable[])&lt;ROWS(GlossaryTable[])-1),INDEX(GlossaryTable[],ROW()-ROW(TranslationTable[])+2,MATCH(SourceLanguage,GlossaryTable[#Headers],0)),"")</f>
        <v>Handelszaad (niet naar het ras goedgekeurd)</v>
      </c>
      <c r="F19" s="5" t="str">
        <f>IF(AND(TargetLanguage&lt;&gt;"",ROW()-ROW(TranslationTable[])&lt;ROWS(GlossaryTable[])-1),INDEX(GlossaryTable[],ROW()-ROW(TranslationTable[])+2,MATCH(TargetLanguage,GlossaryTable[#Headers],0)),"")</f>
        <v>Semences commerciales (non certifiées pour la variété)</v>
      </c>
    </row>
    <row r="20" spans="1:6" ht="39.950000000000003" customHeight="1" x14ac:dyDescent="0.15">
      <c r="A20" s="16"/>
      <c r="B20" s="4">
        <f>IF(ROW()-ROW(TranslationTable[])&lt;ROWS(GlossaryTable[])-1,INDEX(GlossaryTable[],ROW()-ROW(TranslationTable[])+2,1),"")</f>
        <v>0</v>
      </c>
      <c r="C20" s="18">
        <f>ROW()-ROW(TranslationTable[])+1</f>
        <v>15</v>
      </c>
      <c r="D20" s="5" t="str">
        <f>IF(ROW()-ROW(TranslationTable[])&lt;ROWS(GlossaryTable[])-1,INDEX(GlossaryTable[],ROW()-ROW(TranslationTable[])+2,COLUMN(GlossaryTable[[#Headers],[English (reference)]])-COLUMN(GlossaryTable[])+1),"")</f>
        <v>Seed mixtures</v>
      </c>
      <c r="E20" s="10" t="str">
        <f>IF(AND(SourceLanguage&lt;&gt;"",ROW()-ROW(TranslationTable[])&lt;ROWS(GlossaryTable[])-1),INDEX(GlossaryTable[],ROW()-ROW(TranslationTable[])+2,MATCH(SourceLanguage,GlossaryTable[#Headers],0)),"")</f>
        <v>Zaadmengsel</v>
      </c>
      <c r="F20" s="5" t="str">
        <f>IF(AND(TargetLanguage&lt;&gt;"",ROW()-ROW(TranslationTable[])&lt;ROWS(GlossaryTable[])-1),INDEX(GlossaryTable[],ROW()-ROW(TranslationTable[])+2,MATCH(TargetLanguage,GlossaryTable[#Headers],0)),"")</f>
        <v>Mélange de semences</v>
      </c>
    </row>
    <row r="21" spans="1:6" ht="39.950000000000003" customHeight="1" x14ac:dyDescent="0.15">
      <c r="A21" s="16"/>
      <c r="B21" s="4">
        <f>IF(ROW()-ROW(TranslationTable[])&lt;ROWS(GlossaryTable[])-1,INDEX(GlossaryTable[],ROW()-ROW(TranslationTable[])+2,1),"")</f>
        <v>0</v>
      </c>
      <c r="C21" s="18">
        <f>ROW()-ROW(TranslationTable[])+1</f>
        <v>16</v>
      </c>
      <c r="D21" s="5" t="str">
        <f>IF(ROW()-ROW(TranslationTable[])&lt;ROWS(GlossaryTable[])-1,INDEX(GlossaryTable[],ROW()-ROW(TranslationTable[])+2,COLUMN(GlossaryTable[[#Headers],[English (reference)]])-COLUMN(GlossaryTable[])+1),"")</f>
        <v>Standard seed</v>
      </c>
      <c r="E21" s="10" t="str">
        <f>IF(AND(SourceLanguage&lt;&gt;"",ROW()-ROW(TranslationTable[])&lt;ROWS(GlossaryTable[])-1),INDEX(GlossaryTable[],ROW()-ROW(TranslationTable[])+2,MATCH(SourceLanguage,GlossaryTable[#Headers],0)),"")</f>
        <v>Standaardzaad</v>
      </c>
      <c r="F21" s="5" t="str">
        <f>IF(AND(TargetLanguage&lt;&gt;"",ROW()-ROW(TranslationTable[])&lt;ROWS(GlossaryTable[])-1),INDEX(GlossaryTable[],ROW()-ROW(TranslationTable[])+2,MATCH(TargetLanguage,GlossaryTable[#Headers],0)),"")</f>
        <v>Semences standard</v>
      </c>
    </row>
    <row r="22" spans="1:6" ht="39.950000000000003" customHeight="1" x14ac:dyDescent="0.15">
      <c r="A22" s="16"/>
      <c r="B22" s="4">
        <f>IF(ROW()-ROW(TranslationTable[])&lt;ROWS(GlossaryTable[])-1,INDEX(GlossaryTable[],ROW()-ROW(TranslationTable[])+2,1),"")</f>
        <v>0</v>
      </c>
      <c r="C22" s="18">
        <f>ROW()-ROW(TranslationTable[])+1</f>
        <v>17</v>
      </c>
      <c r="D22" s="5" t="str">
        <f>IF(ROW()-ROW(TranslationTable[])&lt;ROWS(GlossaryTable[])-1,INDEX(GlossaryTable[],ROW()-ROW(TranslationTable[])+2,COLUMN(GlossaryTable[[#Headers],[English (reference)]])-COLUMN(GlossaryTable[])+1),"")</f>
        <v>Net or gross weight</v>
      </c>
      <c r="E22" s="10" t="str">
        <f>IF(AND(SourceLanguage&lt;&gt;"",ROW()-ROW(TranslationTable[])&lt;ROWS(GlossaryTable[])-1),INDEX(GlossaryTable[],ROW()-ROW(TranslationTable[])+2,MATCH(SourceLanguage,GlossaryTable[#Headers],0)),"")</f>
        <v xml:space="preserve">Opgegeven Bruto of Netto gewicht </v>
      </c>
      <c r="F22" s="5" t="str">
        <f>IF(AND(TargetLanguage&lt;&gt;"",ROW()-ROW(TranslationTable[])&lt;ROWS(GlossaryTable[])-1),INDEX(GlossaryTable[],ROW()-ROW(TranslationTable[])+2,MATCH(TargetLanguage,GlossaryTable[#Headers],0)),"")</f>
        <v>Poids net ou brut déclaré</v>
      </c>
    </row>
    <row r="23" spans="1:6" ht="39.950000000000003" customHeight="1" x14ac:dyDescent="0.15">
      <c r="A23" s="16"/>
      <c r="B23" s="4">
        <f>IF(ROW()-ROW(TranslationTable[])&lt;ROWS(GlossaryTable[])-1,INDEX(GlossaryTable[],ROW()-ROW(TranslationTable[])+2,1),"")</f>
        <v>0</v>
      </c>
      <c r="C23" s="18">
        <f>ROW()-ROW(TranslationTable[])+1</f>
        <v>18</v>
      </c>
      <c r="D23" s="5" t="str">
        <f>IF(ROW()-ROW(TranslationTable[])&lt;ROWS(GlossaryTable[])-1,INDEX(GlossaryTable[],ROW()-ROW(TranslationTable[])+2,COLUMN(GlossaryTable[[#Headers],[English (reference)]])-COLUMN(GlossaryTable[])+1),"")</f>
        <v>Declared number of pure seeds</v>
      </c>
      <c r="E23" s="10" t="str">
        <f>IF(AND(SourceLanguage&lt;&gt;"",ROW()-ROW(TranslationTable[])&lt;ROWS(GlossaryTable[])-1),INDEX(GlossaryTable[],ROW()-ROW(TranslationTable[])+2,MATCH(SourceLanguage,GlossaryTable[#Headers],0)),"")</f>
        <v>Aantal zaden</v>
      </c>
      <c r="F23" s="5" t="str">
        <f>IF(AND(TargetLanguage&lt;&gt;"",ROW()-ROW(TranslationTable[])&lt;ROWS(GlossaryTable[])-1),INDEX(GlossaryTable[],ROW()-ROW(TranslationTable[])+2,MATCH(TargetLanguage,GlossaryTable[#Headers],0)),"")</f>
        <v>Nombre déclaré de graines</v>
      </c>
    </row>
    <row r="24" spans="1:6" ht="39.950000000000003" customHeight="1" x14ac:dyDescent="0.15">
      <c r="A24" s="16"/>
      <c r="B24" s="4">
        <f>IF(ROW()-ROW(TranslationTable[])&lt;ROWS(GlossaryTable[])-1,INDEX(GlossaryTable[],ROW()-ROW(TranslationTable[])+2,1),"")</f>
        <v>0</v>
      </c>
      <c r="C24" s="18">
        <f>ROW()-ROW(TranslationTable[])+1</f>
        <v>19</v>
      </c>
      <c r="D24" s="5" t="str">
        <f>IF(ROW()-ROW(TranslationTable[])&lt;ROWS(GlossaryTable[])-1,INDEX(GlossaryTable[],ROW()-ROW(TranslationTable[])+2,COLUMN(GlossaryTable[[#Headers],[English (reference)]])-COLUMN(GlossaryTable[])+1),"")</f>
        <v>Date of sealing</v>
      </c>
      <c r="E24" s="10" t="str">
        <f>IF(AND(SourceLanguage&lt;&gt;"",ROW()-ROW(TranslationTable[])&lt;ROWS(GlossaryTable[])-1),INDEX(GlossaryTable[],ROW()-ROW(TranslationTable[])+2,MATCH(SourceLanguage,GlossaryTable[#Headers],0)),"")</f>
        <v>Gesloten</v>
      </c>
      <c r="F24" s="5" t="str">
        <f>IF(AND(TargetLanguage&lt;&gt;"",ROW()-ROW(TranslationTable[])&lt;ROWS(GlossaryTable[])-1),INDEX(GlossaryTable[],ROW()-ROW(TranslationTable[])+2,MATCH(TargetLanguage,GlossaryTable[#Headers],0)),"")</f>
        <v>Fermé</v>
      </c>
    </row>
    <row r="25" spans="1:6" ht="39.950000000000003" customHeight="1" x14ac:dyDescent="0.15">
      <c r="A25" s="16"/>
      <c r="B25" s="4">
        <f>IF(ROW()-ROW(TranslationTable[])&lt;ROWS(GlossaryTable[])-1,INDEX(GlossaryTable[],ROW()-ROW(TranslationTable[])+2,1),"")</f>
        <v>0</v>
      </c>
      <c r="C25" s="18">
        <f>ROW()-ROW(TranslationTable[])+1</f>
        <v>20</v>
      </c>
      <c r="D25" s="5" t="str">
        <f>IF(ROW()-ROW(TranslationTable[])&lt;ROWS(GlossaryTable[])-1,INDEX(GlossaryTable[],ROW()-ROW(TranslationTable[])+2,COLUMN(GlossaryTable[[#Headers],[English (reference)]])-COLUMN(GlossaryTable[])+1),"")</f>
        <v>Date of sampling</v>
      </c>
      <c r="E25" s="10" t="str">
        <f>IF(AND(SourceLanguage&lt;&gt;"",ROW()-ROW(TranslationTable[])&lt;ROWS(GlossaryTable[])-1),INDEX(GlossaryTable[],ROW()-ROW(TranslationTable[])+2,MATCH(SourceLanguage,GlossaryTable[#Headers],0)),"")</f>
        <v>Monster genomen</v>
      </c>
      <c r="F25" s="5" t="str">
        <f>IF(AND(TargetLanguage&lt;&gt;"",ROW()-ROW(TranslationTable[])&lt;ROWS(GlossaryTable[])-1),INDEX(GlossaryTable[],ROW()-ROW(TranslationTable[])+2,MATCH(TargetLanguage,GlossaryTable[#Headers],0)),"")</f>
        <v>Echantilloné</v>
      </c>
    </row>
    <row r="26" spans="1:6" ht="39.950000000000003" customHeight="1" x14ac:dyDescent="0.15">
      <c r="A26" s="16"/>
      <c r="B26" s="4">
        <f>IF(ROW()-ROW(TranslationTable[])&lt;ROWS(GlossaryTable[])-1,INDEX(GlossaryTable[],ROW()-ROW(TranslationTable[])+2,1),"")</f>
        <v>0</v>
      </c>
      <c r="C26" s="18">
        <f>ROW()-ROW(TranslationTable[])+1</f>
        <v>21</v>
      </c>
      <c r="D26" s="5" t="str">
        <f>IF(ROW()-ROW(TranslationTable[])&lt;ROWS(GlossaryTable[])-1,INDEX(GlossaryTable[],ROW()-ROW(TranslationTable[])+2,COLUMN(GlossaryTable[[#Headers],[English (reference)]])-COLUMN(GlossaryTable[])+1),"")</f>
        <v>Month and year of sealing expressed thus: 'sealed…' (month and year)</v>
      </c>
      <c r="E26" s="10" t="str">
        <f>IF(AND(SourceLanguage&lt;&gt;"",ROW()-ROW(TranslationTable[])&lt;ROWS(GlossaryTable[])-1),INDEX(GlossaryTable[],ROW()-ROW(TranslationTable[])+2,MATCH(SourceLanguage,GlossaryTable[#Headers],0)),"")</f>
        <v>maand, jaar</v>
      </c>
      <c r="F26" s="5" t="str">
        <f>IF(AND(TargetLanguage&lt;&gt;"",ROW()-ROW(TranslationTable[])&lt;ROWS(GlossaryTable[])-1),INDEX(GlossaryTable[],ROW()-ROW(TranslationTable[])+2,MATCH(TargetLanguage,GlossaryTable[#Headers],0)),"")</f>
        <v>Mois, année</v>
      </c>
    </row>
    <row r="27" spans="1:6" ht="39.950000000000003" customHeight="1" x14ac:dyDescent="0.15">
      <c r="A27" s="16"/>
      <c r="B27" s="4">
        <f>IF(ROW()-ROW(TranslationTable[])&lt;ROWS(GlossaryTable[])-1,INDEX(GlossaryTable[],ROW()-ROW(TranslationTable[])+2,1),"")</f>
        <v>0</v>
      </c>
      <c r="C27" s="18">
        <f>ROW()-ROW(TranslationTable[])+1</f>
        <v>22</v>
      </c>
      <c r="D27" s="5" t="str">
        <f>IF(ROW()-ROW(TranslationTable[])&lt;ROWS(GlossaryTable[])-1,INDEX(GlossaryTable[],ROW()-ROW(TranslationTable[])+2,COLUMN(GlossaryTable[[#Headers],[English (reference)]])-COLUMN(GlossaryTable[])+1),"")</f>
        <v>Month and year of the last official sampling form the purposes of certification expressed thus: 'sampled…' (month and year)</v>
      </c>
      <c r="E27" s="10" t="str">
        <f>IF(AND(SourceLanguage&lt;&gt;"",ROW()-ROW(TranslationTable[])&lt;ROWS(GlossaryTable[])-1),INDEX(GlossaryTable[],ROW()-ROW(TranslationTable[])+2,MATCH(SourceLanguage,GlossaryTable[#Headers],0)),"")</f>
        <v>maand, jaar</v>
      </c>
      <c r="F27" s="5" t="str">
        <f>IF(AND(TargetLanguage&lt;&gt;"",ROW()-ROW(TranslationTable[])&lt;ROWS(GlossaryTable[])-1),INDEX(GlossaryTable[],ROW()-ROW(TranslationTable[])+2,MATCH(TargetLanguage,GlossaryTable[#Headers],0)),"")</f>
        <v>Mois, année</v>
      </c>
    </row>
    <row r="28" spans="1:6" ht="39.950000000000003" customHeight="1" x14ac:dyDescent="0.15">
      <c r="A28" s="16"/>
      <c r="B28" s="4">
        <f>IF(ROW()-ROW(TranslationTable[])&lt;ROWS(GlossaryTable[])-1,INDEX(GlossaryTable[],ROW()-ROW(TranslationTable[])+2,1),"")</f>
        <v>0</v>
      </c>
      <c r="C28" s="18">
        <f>ROW()-ROW(TranslationTable[])+1</f>
        <v>23</v>
      </c>
      <c r="D28" s="5" t="str">
        <f>IF(ROW()-ROW(TranslationTable[])&lt;ROWS(GlossaryTable[])-1,INDEX(GlossaryTable[],ROW()-ROW(TranslationTable[])+2,COLUMN(GlossaryTable[[#Headers],[English (reference)]])-COLUMN(GlossaryTable[])+1),"")</f>
        <v>Reference number of lot (Lot number)</v>
      </c>
      <c r="E28" s="10" t="str">
        <f>IF(AND(SourceLanguage&lt;&gt;"",ROW()-ROW(TranslationTable[])&lt;ROWS(GlossaryTable[])-1),INDEX(GlossaryTable[],ROW()-ROW(TranslationTable[])+2,MATCH(SourceLanguage,GlossaryTable[#Headers],0)),"")</f>
        <v>Partijnummer</v>
      </c>
      <c r="F28" s="5" t="str">
        <f>IF(AND(TargetLanguage&lt;&gt;"",ROW()-ROW(TranslationTable[])&lt;ROWS(GlossaryTable[])-1),INDEX(GlossaryTable[],ROW()-ROW(TranslationTable[])+2,MATCH(TargetLanguage,GlossaryTable[#Headers],0)),"")</f>
        <v>Numéro de lot</v>
      </c>
    </row>
    <row r="29" spans="1:6" ht="39.950000000000003" customHeight="1" x14ac:dyDescent="0.15">
      <c r="A29" s="16"/>
      <c r="B29" s="4">
        <f>IF(ROW()-ROW(TranslationTable[])&lt;ROWS(GlossaryTable[])-1,INDEX(GlossaryTable[],ROW()-ROW(TranslationTable[])+2,1),"")</f>
        <v>0</v>
      </c>
      <c r="C29" s="18">
        <f>ROW()-ROW(TranslationTable[])+1</f>
        <v>24</v>
      </c>
      <c r="D29" s="5" t="str">
        <f>IF(ROW()-ROW(TranslationTable[])&lt;ROWS(GlossaryTable[])-1,INDEX(GlossaryTable[],ROW()-ROW(TranslationTable[])+2,COLUMN(GlossaryTable[[#Headers],[English (reference)]])-COLUMN(GlossaryTable[])+1),"")</f>
        <v>Registration number  (Seed company)</v>
      </c>
      <c r="E29" s="10" t="str">
        <f>IF(AND(SourceLanguage&lt;&gt;"",ROW()-ROW(TranslationTable[])&lt;ROWS(GlossaryTable[])-1),INDEX(GlossaryTable[],ROW()-ROW(TranslationTable[])+2,MATCH(SourceLanguage,GlossaryTable[#Headers],0)),"")</f>
        <v>Registratienummer</v>
      </c>
      <c r="F29" s="5" t="str">
        <f>IF(AND(TargetLanguage&lt;&gt;"",ROW()-ROW(TranslationTable[])&lt;ROWS(GlossaryTable[])-1),INDEX(GlossaryTable[],ROW()-ROW(TranslationTable[])+2,MATCH(TargetLanguage,GlossaryTable[#Headers],0)),"")</f>
        <v>N° du préparateur</v>
      </c>
    </row>
    <row r="30" spans="1:6" ht="39.950000000000003" customHeight="1" x14ac:dyDescent="0.15">
      <c r="A30" s="16"/>
      <c r="B30" s="4">
        <f>IF(ROW()-ROW(TranslationTable[])&lt;ROWS(GlossaryTable[])-1,INDEX(GlossaryTable[],ROW()-ROW(TranslationTable[])+2,1),"")</f>
        <v>0</v>
      </c>
      <c r="C30" s="18">
        <f>ROW()-ROW(TranslationTable[])+1</f>
        <v>25</v>
      </c>
      <c r="D30" s="5" t="str">
        <f>IF(ROW()-ROW(TranslationTable[])&lt;ROWS(GlossaryTable[])-1,INDEX(GlossaryTable[],ROW()-ROW(TranslationTable[])+2,COLUMN(GlossaryTable[[#Headers],[English (reference)]])-COLUMN(GlossaryTable[])+1),"")</f>
        <v>Grower</v>
      </c>
      <c r="E30" s="10">
        <f>IF(AND(SourceLanguage&lt;&gt;"",ROW()-ROW(TranslationTable[])&lt;ROWS(GlossaryTable[])-1),INDEX(GlossaryTable[],ROW()-ROW(TranslationTable[])+2,MATCH(SourceLanguage,GlossaryTable[#Headers],0)),"")</f>
        <v>0</v>
      </c>
      <c r="F30" s="5">
        <f>IF(AND(TargetLanguage&lt;&gt;"",ROW()-ROW(TranslationTable[])&lt;ROWS(GlossaryTable[])-1),INDEX(GlossaryTable[],ROW()-ROW(TranslationTable[])+2,MATCH(TargetLanguage,GlossaryTable[#Headers],0)),"")</f>
        <v>0</v>
      </c>
    </row>
    <row r="31" spans="1:6" ht="39.950000000000003" customHeight="1" x14ac:dyDescent="0.15">
      <c r="A31" s="16"/>
      <c r="B31" s="4">
        <f>IF(ROW()-ROW(TranslationTable[])&lt;ROWS(GlossaryTable[])-1,INDEX(GlossaryTable[],ROW()-ROW(TranslationTable[])+2,1),"")</f>
        <v>0</v>
      </c>
      <c r="C31" s="18">
        <f>ROW()-ROW(TranslationTable[])+1</f>
        <v>26</v>
      </c>
      <c r="D31" s="5" t="str">
        <f>IF(ROW()-ROW(TranslationTable[])&lt;ROWS(GlossaryTable[])-1,INDEX(GlossaryTable[],ROW()-ROW(TranslationTable[])+2,COLUMN(GlossaryTable[[#Headers],[English (reference)]])-COLUMN(GlossaryTable[])+1),"")</f>
        <v>Breeder</v>
      </c>
      <c r="E31" s="10">
        <f>IF(AND(SourceLanguage&lt;&gt;"",ROW()-ROW(TranslationTable[])&lt;ROWS(GlossaryTable[])-1),INDEX(GlossaryTable[],ROW()-ROW(TranslationTable[])+2,MATCH(SourceLanguage,GlossaryTable[#Headers],0)),"")</f>
        <v>0</v>
      </c>
      <c r="F31" s="5">
        <f>IF(AND(TargetLanguage&lt;&gt;"",ROW()-ROW(TranslationTable[])&lt;ROWS(GlossaryTable[])-1),INDEX(GlossaryTable[],ROW()-ROW(TranslationTable[])+2,MATCH(TargetLanguage,GlossaryTable[#Headers],0)),"")</f>
        <v>0</v>
      </c>
    </row>
    <row r="32" spans="1:6" ht="39.950000000000003" customHeight="1" x14ac:dyDescent="0.15">
      <c r="A32" s="16"/>
      <c r="B32" s="4">
        <f>IF(ROW()-ROW(TranslationTable[])&lt;ROWS(GlossaryTable[])-1,INDEX(GlossaryTable[],ROW()-ROW(TranslationTable[])+2,1),"")</f>
        <v>0</v>
      </c>
      <c r="C32" s="18">
        <f>ROW()-ROW(TranslationTable[])+1</f>
        <v>27</v>
      </c>
      <c r="D32" s="5" t="str">
        <f>IF(ROW()-ROW(TranslationTable[])&lt;ROWS(GlossaryTable[])-1,INDEX(GlossaryTable[],ROW()-ROW(TranslationTable[])+2,COLUMN(GlossaryTable[[#Headers],[English (reference)]])-COLUMN(GlossaryTable[])+1),"")</f>
        <v>Chemical treatment</v>
      </c>
      <c r="E32" s="10" t="str">
        <f>IF(AND(SourceLanguage&lt;&gt;"",ROW()-ROW(TranslationTable[])&lt;ROWS(GlossaryTable[])-1),INDEX(GlossaryTable[],ROW()-ROW(TranslationTable[])+2,MATCH(SourceLanguage,GlossaryTable[#Headers],0)),"")</f>
        <v>Chemisch behandeld
Volgens verklaring</v>
      </c>
      <c r="F32" s="5" t="str">
        <f>IF(AND(TargetLanguage&lt;&gt;"",ROW()-ROW(TranslationTable[])&lt;ROWS(GlossaryTable[])-1),INDEX(GlossaryTable[],ROW()-ROW(TranslationTable[])+2,MATCH(TargetLanguage,GlossaryTable[#Headers],0)),"")</f>
        <v>Traité chimiquement</v>
      </c>
    </row>
    <row r="33" spans="1:6" ht="39.950000000000003" customHeight="1" x14ac:dyDescent="0.15">
      <c r="A33" s="16"/>
      <c r="B33" s="4">
        <f>IF(ROW()-ROW(TranslationTable[])&lt;ROWS(GlossaryTable[])-1,INDEX(GlossaryTable[],ROW()-ROW(TranslationTable[])+2,1),"")</f>
        <v>0</v>
      </c>
      <c r="C33" s="18">
        <f>ROW()-ROW(TranslationTable[])+1</f>
        <v>28</v>
      </c>
      <c r="D33" s="5" t="str">
        <f>IF(ROW()-ROW(TranslationTable[])&lt;ROWS(GlossaryTable[])-1,INDEX(GlossaryTable[],ROW()-ROW(TranslationTable[])+2,COLUMN(GlossaryTable[[#Headers],[English (reference)]])-COLUMN(GlossaryTable[])+1),"")</f>
        <v>Size</v>
      </c>
      <c r="E33" s="10" t="str">
        <f>IF(AND(SourceLanguage&lt;&gt;"",ROW()-ROW(TranslationTable[])&lt;ROWS(GlossaryTable[])-1),INDEX(GlossaryTable[],ROW()-ROW(TranslationTable[])+2,MATCH(SourceLanguage,GlossaryTable[#Headers],0)),"")</f>
        <v>Calibrering</v>
      </c>
      <c r="F33" s="5" t="str">
        <f>IF(AND(TargetLanguage&lt;&gt;"",ROW()-ROW(TranslationTable[])&lt;ROWS(GlossaryTable[])-1),INDEX(GlossaryTable[],ROW()-ROW(TranslationTable[])+2,MATCH(TargetLanguage,GlossaryTable[#Headers],0)),"")</f>
        <v>Calibre</v>
      </c>
    </row>
    <row r="34" spans="1:6" ht="39.950000000000003" customHeight="1" x14ac:dyDescent="0.15">
      <c r="A34" s="16"/>
      <c r="B34" s="4">
        <f>IF(ROW()-ROW(TranslationTable[])&lt;ROWS(GlossaryTable[])-1,INDEX(GlossaryTable[],ROW()-ROW(TranslationTable[])+2,1),"")</f>
        <v>0</v>
      </c>
      <c r="C34" s="18">
        <f>ROW()-ROW(TranslationTable[])+1</f>
        <v>29</v>
      </c>
      <c r="D34" s="5" t="str">
        <f>IF(ROW()-ROW(TranslationTable[])&lt;ROWS(GlossaryTable[])-1,INDEX(GlossaryTable[],ROW()-ROW(TranslationTable[])+2,COLUMN(GlossaryTable[[#Headers],[English (reference)]])-COLUMN(GlossaryTable[])+1),"")</f>
        <v>Pelleted</v>
      </c>
      <c r="E34" s="10" t="str">
        <f>IF(AND(SourceLanguage&lt;&gt;"",ROW()-ROW(TranslationTable[])&lt;ROWS(GlossaryTable[])-1),INDEX(GlossaryTable[],ROW()-ROW(TranslationTable[])+2,MATCH(SourceLanguage,GlossaryTable[#Headers],0)),"")</f>
        <v>Pillenzaad</v>
      </c>
      <c r="F34" s="5" t="str">
        <f>IF(AND(TargetLanguage&lt;&gt;"",ROW()-ROW(TranslationTable[])&lt;ROWS(GlossaryTable[])-1),INDEX(GlossaryTable[],ROW()-ROW(TranslationTable[])+2,MATCH(TargetLanguage,GlossaryTable[#Headers],0)),"")</f>
        <v>Pelliculé(e)</v>
      </c>
    </row>
    <row r="35" spans="1:6" ht="39.950000000000003" customHeight="1" x14ac:dyDescent="0.15">
      <c r="A35" s="16"/>
      <c r="B35" s="4">
        <f>IF(ROW()-ROW(TranslationTable[])&lt;ROWS(GlossaryTable[])-1,INDEX(GlossaryTable[],ROW()-ROW(TranslationTable[])+2,1),"")</f>
        <v>0</v>
      </c>
      <c r="C35" s="18">
        <f>ROW()-ROW(TranslationTable[])+1</f>
        <v>30</v>
      </c>
      <c r="D35" s="5" t="str">
        <f>IF(ROW()-ROW(TranslationTable[])&lt;ROWS(GlossaryTable[])-1,INDEX(GlossaryTable[],ROW()-ROW(TranslationTable[])+2,COLUMN(GlossaryTable[[#Headers],[English (reference)]])-COLUMN(GlossaryTable[])+1),"")</f>
        <v>Coated</v>
      </c>
      <c r="E35" s="10" t="str">
        <f>IF(AND(SourceLanguage&lt;&gt;"",ROW()-ROW(TranslationTable[])&lt;ROWS(GlossaryTable[])-1),INDEX(GlossaryTable[],ROW()-ROW(TranslationTable[])+2,MATCH(SourceLanguage,GlossaryTable[#Headers],0)),"")</f>
        <v>Gecoat</v>
      </c>
      <c r="F35" s="5" t="str">
        <f>IF(AND(TargetLanguage&lt;&gt;"",ROW()-ROW(TranslationTable[])&lt;ROWS(GlossaryTable[])-1),INDEX(GlossaryTable[],ROW()-ROW(TranslationTable[])+2,MATCH(TargetLanguage,GlossaryTable[#Headers],0)),"")</f>
        <v>Enrobé(e)</v>
      </c>
    </row>
    <row r="36" spans="1:6" ht="39.950000000000003" customHeight="1" x14ac:dyDescent="0.15">
      <c r="A36" s="16"/>
      <c r="B36" s="4">
        <f>IF(ROW()-ROW(TranslationTable[])&lt;ROWS(GlossaryTable[])-1,INDEX(GlossaryTable[],ROW()-ROW(TranslationTable[])+2,1),"")</f>
        <v>0</v>
      </c>
      <c r="C36" s="18">
        <f>ROW()-ROW(TranslationTable[])+1</f>
        <v>31</v>
      </c>
      <c r="D36" s="5" t="str">
        <f>IF(ROW()-ROW(TranslationTable[])&lt;ROWS(GlossaryTable[])-1,INDEX(GlossaryTable[],ROW()-ROW(TranslationTable[])+2,COLUMN(GlossaryTable[[#Headers],[English (reference)]])-COLUMN(GlossaryTable[])+1),"")</f>
        <v>Retested</v>
      </c>
      <c r="E36" s="10" t="str">
        <f>IF(AND(SourceLanguage&lt;&gt;"",ROW()-ROW(TranslationTable[])&lt;ROWS(GlossaryTable[])-1),INDEX(GlossaryTable[],ROW()-ROW(TranslationTable[])+2,MATCH(SourceLanguage,GlossaryTable[#Headers],0)),"")</f>
        <v>Nacontrole in</v>
      </c>
      <c r="F36" s="5" t="str">
        <f>IF(AND(TargetLanguage&lt;&gt;"",ROW()-ROW(TranslationTable[])&lt;ROWS(GlossaryTable[])-1),INDEX(GlossaryTable[],ROW()-ROW(TranslationTable[])+2,MATCH(TargetLanguage,GlossaryTable[#Headers],0)),"")</f>
        <v>Re-analysé</v>
      </c>
    </row>
    <row r="37" spans="1:6" ht="39.950000000000003" customHeight="1" x14ac:dyDescent="0.15">
      <c r="A37" s="16"/>
      <c r="B37" s="4">
        <f>IF(ROW()-ROW(TranslationTable[])&lt;ROWS(GlossaryTable[])-1,INDEX(GlossaryTable[],ROW()-ROW(TranslationTable[])+2,1),"")</f>
        <v>0</v>
      </c>
      <c r="C37" s="18">
        <f>ROW()-ROW(TranslationTable[])+1</f>
        <v>32</v>
      </c>
      <c r="D37" s="5" t="str">
        <f>IF(ROW()-ROW(TranslationTable[])&lt;ROWS(GlossaryTable[])-1,INDEX(GlossaryTable[],ROW()-ROW(TranslationTable[])+2,COLUMN(GlossaryTable[[#Headers],[English (reference)]])-COLUMN(GlossaryTable[])+1),"")</f>
        <v>Not intended for the production of fodder plants</v>
      </c>
      <c r="E37" s="10" t="str">
        <f>IF(AND(SourceLanguage&lt;&gt;"",ROW()-ROW(TranslationTable[])&lt;ROWS(GlossaryTable[])-1),INDEX(GlossaryTable[],ROW()-ROW(TranslationTable[])+2,MATCH(SourceLanguage,GlossaryTable[#Headers],0)),"")</f>
        <v>Niet voor voederdoeleinden</v>
      </c>
      <c r="F37" s="5" t="str">
        <f>IF(AND(TargetLanguage&lt;&gt;"",ROW()-ROW(TranslationTable[])&lt;ROWS(GlossaryTable[])-1),INDEX(GlossaryTable[],ROW()-ROW(TranslationTable[])+2,MATCH(TargetLanguage,GlossaryTable[#Headers],0)),"")</f>
        <v>Non destiné à la production de plantes fourragères</v>
      </c>
    </row>
    <row r="38" spans="1:6" ht="39.950000000000003" customHeight="1" x14ac:dyDescent="0.15">
      <c r="A38" s="16"/>
      <c r="B38" s="4">
        <f>IF(ROW()-ROW(TranslationTable[])&lt;ROWS(GlossaryTable[])-1,INDEX(GlossaryTable[],ROW()-ROW(TranslationTable[])+2,1),"")</f>
        <v>0</v>
      </c>
      <c r="C38" s="18">
        <f>ROW()-ROW(TranslationTable[])+1</f>
        <v>33</v>
      </c>
      <c r="D38" s="5" t="str">
        <f>IF(ROW()-ROW(TranslationTable[])&lt;ROWS(GlossaryTable[])-1,INDEX(GlossaryTable[],ROW()-ROW(TranslationTable[])+2,COLUMN(GlossaryTable[[#Headers],[English (reference)]])-COLUMN(GlossaryTable[])+1),"")</f>
        <v>Percentage by weight of the various components</v>
      </c>
      <c r="E38" s="10" t="str">
        <f>IF(AND(SourceLanguage&lt;&gt;"",ROW()-ROW(TranslationTable[])&lt;ROWS(GlossaryTable[])-1),INDEX(GlossaryTable[],ROW()-ROW(TranslationTable[])+2,MATCH(SourceLanguage,GlossaryTable[#Headers],0)),"")</f>
        <v>Gewichtspercentage</v>
      </c>
      <c r="F38" s="5" t="str">
        <f>IF(AND(TargetLanguage&lt;&gt;"",ROW()-ROW(TranslationTable[])&lt;ROWS(GlossaryTable[])-1),INDEX(GlossaryTable[],ROW()-ROW(TranslationTable[])+2,MATCH(TargetLanguage,GlossaryTable[#Headers],0)),"")</f>
        <v>% Poids</v>
      </c>
    </row>
    <row r="39" spans="1:6" ht="39.950000000000003" customHeight="1" x14ac:dyDescent="0.15">
      <c r="A39" s="16"/>
      <c r="B39" s="4">
        <f>IF(ROW()-ROW(TranslationTable[])&lt;ROWS(GlossaryTable[])-1,INDEX(GlossaryTable[],ROW()-ROW(TranslationTable[])+2,1),"")</f>
        <v>0</v>
      </c>
      <c r="C39" s="18">
        <f>ROW()-ROW(TranslationTable[])+1</f>
        <v>34</v>
      </c>
      <c r="D39" s="5" t="str">
        <f>IF(ROW()-ROW(TranslationTable[])&lt;ROWS(GlossaryTable[])-1,INDEX(GlossaryTable[],ROW()-ROW(TranslationTable[])+2,COLUMN(GlossaryTable[[#Headers],[English (reference)]])-COLUMN(GlossaryTable[])+1),"")</f>
        <v>Mixture of seed for …</v>
      </c>
      <c r="E39" s="10" t="str">
        <f>IF(AND(SourceLanguage&lt;&gt;"",ROW()-ROW(TranslationTable[])&lt;ROWS(GlossaryTable[])-1),INDEX(GlossaryTable[],ROW()-ROW(TranslationTable[])+2,MATCH(SourceLanguage,GlossaryTable[#Headers],0)),"")</f>
        <v>Zaadmengsel bestemd voor</v>
      </c>
      <c r="F39" s="5" t="str">
        <f>IF(AND(TargetLanguage&lt;&gt;"",ROW()-ROW(TranslationTable[])&lt;ROWS(GlossaryTable[])-1),INDEX(GlossaryTable[],ROW()-ROW(TranslationTable[])+2,MATCH(TargetLanguage,GlossaryTable[#Headers],0)),"")</f>
        <v>Mélange de semences destiné pour…</v>
      </c>
    </row>
    <row r="40" spans="1:6" ht="39.950000000000003" customHeight="1" x14ac:dyDescent="0.15">
      <c r="A40" s="16"/>
      <c r="B40" s="4">
        <f>IF(ROW()-ROW(TranslationTable[])&lt;ROWS(GlossaryTable[])-1,INDEX(GlossaryTable[],ROW()-ROW(TranslationTable[])+2,1),"")</f>
        <v>0</v>
      </c>
      <c r="C40" s="18">
        <f>ROW()-ROW(TranslationTable[])+1</f>
        <v>35</v>
      </c>
      <c r="D40" s="5" t="str">
        <f>IF(ROW()-ROW(TranslationTable[])&lt;ROWS(GlossaryTable[])-1,INDEX(GlossaryTable[],ROW()-ROW(TranslationTable[])+2,COLUMN(GlossaryTable[[#Headers],[English (reference)]])-COLUMN(GlossaryTable[])+1),"")</f>
        <v>Hybrids</v>
      </c>
      <c r="E40" s="10" t="str">
        <f>IF(AND(SourceLanguage&lt;&gt;"",ROW()-ROW(TranslationTable[])&lt;ROWS(GlossaryTable[])-1),INDEX(GlossaryTable[],ROW()-ROW(TranslationTable[])+2,MATCH(SourceLanguage,GlossaryTable[#Headers],0)),"")</f>
        <v>Hybride</v>
      </c>
      <c r="F40" s="5" t="str">
        <f>IF(AND(TargetLanguage&lt;&gt;"",ROW()-ROW(TranslationTable[])&lt;ROWS(GlossaryTable[])-1),INDEX(GlossaryTable[],ROW()-ROW(TranslationTable[])+2,MATCH(TargetLanguage,GlossaryTable[#Headers],0)),"")</f>
        <v>Hybrides</v>
      </c>
    </row>
    <row r="41" spans="1:6" ht="39.950000000000003" customHeight="1" x14ac:dyDescent="0.15">
      <c r="A41" s="16"/>
      <c r="B41" s="4">
        <f>IF(ROW()-ROW(TranslationTable[])&lt;ROWS(GlossaryTable[])-1,INDEX(GlossaryTable[],ROW()-ROW(TranslationTable[])+2,1),"")</f>
        <v>0</v>
      </c>
      <c r="C41" s="18">
        <f>ROW()-ROW(TranslationTable[])+1</f>
        <v>36</v>
      </c>
      <c r="D41" s="5" t="str">
        <f>IF(ROW()-ROW(TranslationTable[])&lt;ROWS(GlossaryTable[])-1,INDEX(GlossaryTable[],ROW()-ROW(TranslationTable[])+2,COLUMN(GlossaryTable[[#Headers],[English (reference)]])-COLUMN(GlossaryTable[])+1),"")</f>
        <v>Inbred line</v>
      </c>
      <c r="E41" s="10" t="str">
        <f>IF(AND(SourceLanguage&lt;&gt;"",ROW()-ROW(TranslationTable[])&lt;ROWS(GlossaryTable[])-1),INDEX(GlossaryTable[],ROW()-ROW(TranslationTable[])+2,MATCH(SourceLanguage,GlossaryTable[#Headers],0)),"")</f>
        <v>Ingeteelde stam</v>
      </c>
      <c r="F41" s="5" t="str">
        <f>IF(AND(TargetLanguage&lt;&gt;"",ROW()-ROW(TranslationTable[])&lt;ROWS(GlossaryTable[])-1),INDEX(GlossaryTable[],ROW()-ROW(TranslationTable[])+2,MATCH(TargetLanguage,GlossaryTable[#Headers],0)),"")</f>
        <v>Lignée pure</v>
      </c>
    </row>
    <row r="42" spans="1:6" ht="39.950000000000003" customHeight="1" x14ac:dyDescent="0.15">
      <c r="A42" s="16"/>
      <c r="B42" s="4">
        <f>IF(ROW()-ROW(TranslationTable[])&lt;ROWS(GlossaryTable[])-1,INDEX(GlossaryTable[],ROW()-ROW(TranslationTable[])+2,1),"")</f>
        <v>0</v>
      </c>
      <c r="C42" s="18">
        <f>ROW()-ROW(TranslationTable[])+1</f>
        <v>37</v>
      </c>
      <c r="D42" s="5" t="str">
        <f>IF(ROW()-ROW(TranslationTable[])&lt;ROWS(GlossaryTable[])-1,INDEX(GlossaryTable[],ROW()-ROW(TranslationTable[])+2,COLUMN(GlossaryTable[[#Headers],[English (reference)]])-COLUMN(GlossaryTable[])+1),"")</f>
        <v>Varietal association</v>
      </c>
      <c r="E42" s="10" t="str">
        <f>IF(AND(SourceLanguage&lt;&gt;"",ROW()-ROW(TranslationTable[])&lt;ROWS(GlossaryTable[])-1),INDEX(GlossaryTable[],ROW()-ROW(TranslationTable[])+2,MATCH(SourceLanguage,GlossaryTable[#Headers],0)),"")</f>
        <v>Mengrassen</v>
      </c>
      <c r="F42" s="5" t="str">
        <f>IF(AND(TargetLanguage&lt;&gt;"",ROW()-ROW(TranslationTable[])&lt;ROWS(GlossaryTable[])-1),INDEX(GlossaryTable[],ROW()-ROW(TranslationTable[])+2,MATCH(TargetLanguage,GlossaryTable[#Headers],0)),"")</f>
        <v>Association variétale</v>
      </c>
    </row>
    <row r="43" spans="1:6" ht="39.950000000000003" customHeight="1" x14ac:dyDescent="0.15">
      <c r="A43" s="16"/>
      <c r="B43" s="4">
        <f>IF(ROW()-ROW(TranslationTable[])&lt;ROWS(GlossaryTable[])-1,INDEX(GlossaryTable[],ROW()-ROW(TranslationTable[])+2,1),"")</f>
        <v>0</v>
      </c>
      <c r="C43" s="18">
        <f>ROW()-ROW(TranslationTable[])+1</f>
        <v>38</v>
      </c>
      <c r="D43" s="5" t="str">
        <f>IF(ROW()-ROW(TranslationTable[])&lt;ROWS(GlossaryTable[])-1,INDEX(GlossaryTable[],ROW()-ROW(TranslationTable[])+2,COLUMN(GlossaryTable[[#Headers],[English (reference)]])-COLUMN(GlossaryTable[])+1),"")</f>
        <v>Precision seed</v>
      </c>
      <c r="E43" s="10" t="str">
        <f>IF(AND(SourceLanguage&lt;&gt;"",ROW()-ROW(TranslationTable[])&lt;ROWS(GlossaryTable[])-1),INDEX(GlossaryTable[],ROW()-ROW(TranslationTable[])+2,MATCH(SourceLanguage,GlossaryTable[#Headers],0)),"")</f>
        <v>Precisiezaad</v>
      </c>
      <c r="F43" s="5" t="str">
        <f>IF(AND(TargetLanguage&lt;&gt;"",ROW()-ROW(TranslationTable[])&lt;ROWS(GlossaryTable[])-1),INDEX(GlossaryTable[],ROW()-ROW(TranslationTable[])+2,MATCH(TargetLanguage,GlossaryTable[#Headers],0)),"")</f>
        <v>Semence de précision</v>
      </c>
    </row>
    <row r="44" spans="1:6" ht="39.950000000000003" customHeight="1" x14ac:dyDescent="0.15">
      <c r="A44" s="16"/>
      <c r="B44" s="4">
        <f>IF(ROW()-ROW(TranslationTable[])&lt;ROWS(GlossaryTable[])-1,INDEX(GlossaryTable[],ROW()-ROW(TranslationTable[])+2,1),"")</f>
        <v>0</v>
      </c>
      <c r="C44" s="18">
        <f>ROW()-ROW(TranslationTable[])+1</f>
        <v>39</v>
      </c>
      <c r="D44" s="5" t="str">
        <f>IF(ROW()-ROW(TranslationTable[])&lt;ROWS(GlossaryTable[])-1,INDEX(GlossaryTable[],ROW()-ROW(TranslationTable[])+2,COLUMN(GlossaryTable[[#Headers],[English (reference)]])-COLUMN(GlossaryTable[])+1),"")</f>
        <v>Monogerm seed</v>
      </c>
      <c r="E44" s="10" t="str">
        <f>IF(AND(SourceLanguage&lt;&gt;"",ROW()-ROW(TranslationTable[])&lt;ROWS(GlossaryTable[])-1),INDEX(GlossaryTable[],ROW()-ROW(TranslationTable[])+2,MATCH(SourceLanguage,GlossaryTable[#Headers],0)),"")</f>
        <v>Eenkiemigheid</v>
      </c>
      <c r="F44" s="5" t="str">
        <f>IF(AND(TargetLanguage&lt;&gt;"",ROW()-ROW(TranslationTable[])&lt;ROWS(GlossaryTable[])-1),INDEX(GlossaryTable[],ROW()-ROW(TranslationTable[])+2,MATCH(TargetLanguage,GlossaryTable[#Headers],0)),"")</f>
        <v>Semence monogerme</v>
      </c>
    </row>
    <row r="45" spans="1:6" ht="39.950000000000003" customHeight="1" x14ac:dyDescent="0.15">
      <c r="A45" s="16"/>
      <c r="B45" s="4">
        <f>IF(ROW()-ROW(TranslationTable[])&lt;ROWS(GlossaryTable[])-1,INDEX(GlossaryTable[],ROW()-ROW(TranslationTable[])+2,1),"")</f>
        <v>0</v>
      </c>
      <c r="C45" s="18">
        <f>ROW()-ROW(TranslationTable[])+1</f>
        <v>40</v>
      </c>
      <c r="D45" s="5" t="str">
        <f>IF(ROW()-ROW(TranslationTable[])&lt;ROWS(GlossaryTable[])-1,INDEX(GlossaryTable[],ROW()-ROW(TranslationTable[])+2,COLUMN(GlossaryTable[[#Headers],[English (reference)]])-COLUMN(GlossaryTable[])+1),"")</f>
        <v>Variety not yet officially listed; Not yet listed variety</v>
      </c>
      <c r="E45" s="10" t="str">
        <f>IF(AND(SourceLanguage&lt;&gt;"",ROW()-ROW(TranslationTable[])&lt;ROWS(GlossaryTable[])-1),INDEX(GlossaryTable[],ROW()-ROW(TranslationTable[])+2,MATCH(SourceLanguage,GlossaryTable[#Headers],0)),"")</f>
        <v>Nog niet in de lijst opgenomen ras,
Alleen voor proeven</v>
      </c>
      <c r="F45" s="5" t="str">
        <f>IF(AND(TargetLanguage&lt;&gt;"",ROW()-ROW(TranslationTable[])&lt;ROWS(GlossaryTable[])-1),INDEX(GlossaryTable[],ROW()-ROW(TranslationTable[])+2,MATCH(TargetLanguage,GlossaryTable[#Headers],0)),"")</f>
        <v>Variété non encore officiellement inscrite</v>
      </c>
    </row>
    <row r="46" spans="1:6" ht="39.950000000000003" customHeight="1" x14ac:dyDescent="0.15">
      <c r="A46" s="16"/>
      <c r="B46" s="4">
        <f>IF(ROW()-ROW(TranslationTable[])&lt;ROWS(GlossaryTable[])-1,INDEX(GlossaryTable[],ROW()-ROW(TranslationTable[])+2,1),"")</f>
        <v>0</v>
      </c>
      <c r="C46" s="18">
        <f>ROW()-ROW(TranslationTable[])+1</f>
        <v>41</v>
      </c>
      <c r="D46" s="5" t="str">
        <f>IF(ROW()-ROW(TranslationTable[])&lt;ROWS(GlossaryTable[])-1,INDEX(GlossaryTable[],ROW()-ROW(TranslationTable[])+2,COLUMN(GlossaryTable[[#Headers],[English (reference)]])-COLUMN(GlossaryTable[])+1),"")</f>
        <v>Genetically modified variety</v>
      </c>
      <c r="E46" s="10" t="str">
        <f>IF(AND(SourceLanguage&lt;&gt;"",ROW()-ROW(TranslationTable[])&lt;ROWS(GlossaryTable[])-1),INDEX(GlossaryTable[],ROW()-ROW(TranslationTable[])+2,MATCH(SourceLanguage,GlossaryTable[#Headers],0)),"")</f>
        <v>Genetisch gemodificeerd ras</v>
      </c>
      <c r="F46" s="5">
        <f>IF(AND(TargetLanguage&lt;&gt;"",ROW()-ROW(TranslationTable[])&lt;ROWS(GlossaryTable[])-1),INDEX(GlossaryTable[],ROW()-ROW(TranslationTable[])+2,MATCH(TargetLanguage,GlossaryTable[#Headers],0)),"")</f>
        <v>0</v>
      </c>
    </row>
    <row r="47" spans="1:6" ht="39.950000000000003" customHeight="1" x14ac:dyDescent="0.15">
      <c r="A47" s="16"/>
      <c r="B47" s="4">
        <f>IF(ROW()-ROW(TranslationTable[])&lt;ROWS(GlossaryTable[])-1,INDEX(GlossaryTable[],ROW()-ROW(TranslationTable[])+2,1),"")</f>
        <v>0</v>
      </c>
      <c r="C47" s="18">
        <f>ROW()-ROW(TranslationTable[])+1</f>
        <v>42</v>
      </c>
      <c r="D47" s="5" t="str">
        <f>IF(ROW()-ROW(TranslationTable[])&lt;ROWS(GlossaryTable[])-1,INDEX(GlossaryTable[],ROW()-ROW(TranslationTable[])+2,COLUMN(GlossaryTable[[#Headers],[English (reference)]])-COLUMN(GlossaryTable[])+1),"")</f>
        <v>Additional informations</v>
      </c>
      <c r="E47" s="10">
        <f>IF(AND(SourceLanguage&lt;&gt;"",ROW()-ROW(TranslationTable[])&lt;ROWS(GlossaryTable[])-1),INDEX(GlossaryTable[],ROW()-ROW(TranslationTable[])+2,MATCH(SourceLanguage,GlossaryTable[#Headers],0)),"")</f>
        <v>0</v>
      </c>
      <c r="F47" s="5">
        <f>IF(AND(TargetLanguage&lt;&gt;"",ROW()-ROW(TranslationTable[])&lt;ROWS(GlossaryTable[])-1),INDEX(GlossaryTable[],ROW()-ROW(TranslationTable[])+2,MATCH(TargetLanguage,GlossaryTable[#Headers],0)),"")</f>
        <v>0</v>
      </c>
    </row>
    <row r="48" spans="1:6" ht="39.950000000000003" customHeight="1" x14ac:dyDescent="0.15">
      <c r="A48" s="16"/>
      <c r="B48" s="4">
        <f>IF(ROW()-ROW(TranslationTable[])&lt;ROWS(GlossaryTable[])-1,INDEX(GlossaryTable[],ROW()-ROW(TranslationTable[])+2,1),"")</f>
        <v>0</v>
      </c>
      <c r="C48" s="18">
        <f>ROW()-ROW(TranslationTable[])+1</f>
        <v>43</v>
      </c>
      <c r="D48" s="5" t="str">
        <f>IF(ROW()-ROW(TranslationTable[])&lt;ROWS(GlossaryTable[])-1,INDEX(GlossaryTable[],ROW()-ROW(TranslationTable[])+2,COLUMN(GlossaryTable[[#Headers],[English (reference)]])-COLUMN(GlossaryTable[])+1),"")</f>
        <v>Statement: Seed is treated and not for animal or human consumption</v>
      </c>
      <c r="E48" s="10">
        <f>IF(AND(SourceLanguage&lt;&gt;"",ROW()-ROW(TranslationTable[])&lt;ROWS(GlossaryTable[])-1),INDEX(GlossaryTable[],ROW()-ROW(TranslationTable[])+2,MATCH(SourceLanguage,GlossaryTable[#Headers],0)),"")</f>
        <v>0</v>
      </c>
      <c r="F48" s="5">
        <f>IF(AND(TargetLanguage&lt;&gt;"",ROW()-ROW(TranslationTable[])&lt;ROWS(GlossaryTable[])-1),INDEX(GlossaryTable[],ROW()-ROW(TranslationTable[])+2,MATCH(TargetLanguage,GlossaryTable[#Headers],0)),"")</f>
        <v>0</v>
      </c>
    </row>
    <row r="49" spans="1:6" ht="39.950000000000003" customHeight="1" x14ac:dyDescent="0.15">
      <c r="A49" s="16"/>
      <c r="B49" s="4">
        <f>IF(ROW()-ROW(TranslationTable[])&lt;ROWS(GlossaryTable[])-1,INDEX(GlossaryTable[],ROW()-ROW(TranslationTable[])+2,1),"")</f>
        <v>0</v>
      </c>
      <c r="C49" s="18">
        <f>ROW()-ROW(TranslationTable[])+1</f>
        <v>44</v>
      </c>
      <c r="D49" s="5" t="str">
        <f>IF(ROW()-ROW(TranslationTable[])&lt;ROWS(GlossaryTable[])-1,INDEX(GlossaryTable[],ROW()-ROW(TranslationTable[])+2,COLUMN(GlossaryTable[[#Headers],[English (reference)]])-COLUMN(GlossaryTable[])+1),"")</f>
        <v>Information contained within this space is non-official and not verified by (the National Designated Authority)</v>
      </c>
      <c r="E49" s="10">
        <f>IF(AND(SourceLanguage&lt;&gt;"",ROW()-ROW(TranslationTable[])&lt;ROWS(GlossaryTable[])-1),INDEX(GlossaryTable[],ROW()-ROW(TranslationTable[])+2,MATCH(SourceLanguage,GlossaryTable[#Headers],0)),"")</f>
        <v>0</v>
      </c>
      <c r="F49" s="5">
        <f>IF(AND(TargetLanguage&lt;&gt;"",ROW()-ROW(TranslationTable[])&lt;ROWS(GlossaryTable[])-1),INDEX(GlossaryTable[],ROW()-ROW(TranslationTable[])+2,MATCH(TargetLanguage,GlossaryTable[#Headers],0)),"")</f>
        <v>0</v>
      </c>
    </row>
    <row r="50" spans="1:6" ht="39.950000000000003" customHeight="1" x14ac:dyDescent="0.15">
      <c r="A50" s="16"/>
      <c r="B50" s="4">
        <f>IF(ROW()-ROW(TranslationTable[])&lt;ROWS(GlossaryTable[])-1,INDEX(GlossaryTable[],ROW()-ROW(TranslationTable[])+2,1),"")</f>
        <v>0</v>
      </c>
      <c r="C50" s="18">
        <f>ROW()-ROW(TranslationTable[])+1</f>
        <v>45</v>
      </c>
      <c r="D50" s="5" t="str">
        <f>IF(ROW()-ROW(TranslationTable[])&lt;ROWS(GlossaryTable[])-1,INDEX(GlossaryTable[],ROW()-ROW(TranslationTable[])+2,COLUMN(GlossaryTable[[#Headers],[English (reference)]])-COLUMN(GlossaryTable[])+1),"")</f>
        <v>Date of the first sealing</v>
      </c>
      <c r="E50" s="10" t="str">
        <f>IF(AND(SourceLanguage&lt;&gt;"",ROW()-ROW(TranslationTable[])&lt;ROWS(GlossaryTable[])-1),INDEX(GlossaryTable[],ROW()-ROW(TranslationTable[])+2,MATCH(SourceLanguage,GlossaryTable[#Headers],0)),"")</f>
        <v>Datum van de eerste sluiting</v>
      </c>
      <c r="F50" s="5" t="str">
        <f>IF(AND(TargetLanguage&lt;&gt;"",ROW()-ROW(TranslationTable[])&lt;ROWS(GlossaryTable[])-1),INDEX(GlossaryTable[],ROW()-ROW(TranslationTable[])+2,MATCH(TargetLanguage,GlossaryTable[#Headers],0)),"")</f>
        <v>Date de première fermeture</v>
      </c>
    </row>
    <row r="51" spans="1:6" ht="39.950000000000003" customHeight="1" x14ac:dyDescent="0.15">
      <c r="A51" s="16"/>
      <c r="B51" s="4" t="str">
        <f>IF(ROW()-ROW(TranslationTable[])&lt;ROWS(GlossaryTable[])-1,INDEX(GlossaryTable[],ROW()-ROW(TranslationTable[])+2,1),"")</f>
        <v>Other relevant information</v>
      </c>
      <c r="C51" s="18">
        <f>ROW()-ROW(TranslationTable[])+1</f>
        <v>46</v>
      </c>
      <c r="D51" s="5" t="str">
        <f>IF(ROW()-ROW(TranslationTable[])&lt;ROWS(GlossaryTable[])-1,INDEX(GlossaryTable[],ROW()-ROW(TranslationTable[])+2,COLUMN(GlossaryTable[[#Headers],[English (reference)]])-COLUMN(GlossaryTable[])+1),"")</f>
        <v>EC Plant pasport</v>
      </c>
      <c r="E51" s="10" t="str">
        <f>IF(AND(SourceLanguage&lt;&gt;"",ROW()-ROW(TranslationTable[])&lt;ROWS(GlossaryTable[])-1),INDEX(GlossaryTable[],ROW()-ROW(TranslationTable[])+2,MATCH(SourceLanguage,GlossaryTable[#Headers],0)),"")</f>
        <v>E.G.  Plantenpaspoort</v>
      </c>
      <c r="F51" s="5" t="str">
        <f>IF(AND(TargetLanguage&lt;&gt;"",ROW()-ROW(TranslationTable[])&lt;ROWS(GlossaryTable[])-1),INDEX(GlossaryTable[],ROW()-ROW(TranslationTable[])+2,MATCH(TargetLanguage,GlossaryTable[#Headers],0)),"")</f>
        <v>Passeport phytosanitaire C.E.</v>
      </c>
    </row>
    <row r="52" spans="1:6" ht="39.950000000000003" customHeight="1" x14ac:dyDescent="0.15">
      <c r="A52" s="16"/>
      <c r="B52" s="4">
        <f>IF(ROW()-ROW(TranslationTable[])&lt;ROWS(GlossaryTable[])-1,INDEX(GlossaryTable[],ROW()-ROW(TranslationTable[])+2,1),"")</f>
        <v>0</v>
      </c>
      <c r="C52" s="18">
        <f>ROW()-ROW(TranslationTable[])+1</f>
        <v>47</v>
      </c>
      <c r="D52" s="5" t="str">
        <f>IF(ROW()-ROW(TranslationTable[])&lt;ROWS(GlossaryTable[])-1,INDEX(GlossaryTable[],ROW()-ROW(TranslationTable[])+2,COLUMN(GlossaryTable[[#Headers],[English (reference)]])-COLUMN(GlossaryTable[])+1),"")</f>
        <v>Small  EC package</v>
      </c>
      <c r="E52" s="10" t="str">
        <f>IF(AND(SourceLanguage&lt;&gt;"",ROW()-ROW(TranslationTable[])&lt;ROWS(GlossaryTable[])-1),INDEX(GlossaryTable[],ROW()-ROW(TranslationTable[])+2,MATCH(SourceLanguage,GlossaryTable[#Headers],0)),"")</f>
        <v>Kleine verpakking EG</v>
      </c>
      <c r="F52" s="5" t="str">
        <f>IF(AND(TargetLanguage&lt;&gt;"",ROW()-ROW(TranslationTable[])&lt;ROWS(GlossaryTable[])-1),INDEX(GlossaryTable[],ROW()-ROW(TranslationTable[])+2,MATCH(TargetLanguage,GlossaryTable[#Headers],0)),"")</f>
        <v>Petit emballage C.E.E</v>
      </c>
    </row>
    <row r="53" spans="1:6" ht="39.950000000000003" customHeight="1" x14ac:dyDescent="0.15">
      <c r="A53" s="16"/>
      <c r="B53" s="4">
        <f>IF(ROW()-ROW(TranslationTable[])&lt;ROWS(GlossaryTable[])-1,INDEX(GlossaryTable[],ROW()-ROW(TranslationTable[])+2,1),"")</f>
        <v>0</v>
      </c>
      <c r="C53" s="18">
        <f>ROW()-ROW(TranslationTable[])+1</f>
        <v>48</v>
      </c>
      <c r="D53" s="5" t="str">
        <f>IF(ROW()-ROW(TranslationTable[])&lt;ROWS(GlossaryTable[])-1,INDEX(GlossaryTable[],ROW()-ROW(TranslationTable[])+2,COLUMN(GlossaryTable[[#Headers],[English (reference)]])-COLUMN(GlossaryTable[])+1),"")</f>
        <v>Amateur variety</v>
      </c>
      <c r="E53" s="10" t="str">
        <f>IF(AND(SourceLanguage&lt;&gt;"",ROW()-ROW(TranslationTable[])&lt;ROWS(GlossaryTable[])-1),INDEX(GlossaryTable[],ROW()-ROW(TranslationTable[])+2,MATCH(SourceLanguage,GlossaryTable[#Headers],0)),"")</f>
        <v>Amateurras</v>
      </c>
      <c r="F53" s="5" t="str">
        <f>IF(AND(TargetLanguage&lt;&gt;"",ROW()-ROW(TranslationTable[])&lt;ROWS(GlossaryTable[])-1),INDEX(GlossaryTable[],ROW()-ROW(TranslationTable[])+2,MATCH(TargetLanguage,GlossaryTable[#Headers],0)),"")</f>
        <v>Variété à usage amateur</v>
      </c>
    </row>
    <row r="54" spans="1:6" ht="39.950000000000003" customHeight="1" x14ac:dyDescent="0.15">
      <c r="A54" s="16"/>
      <c r="B54" s="4">
        <f>IF(ROW()-ROW(TranslationTable[])&lt;ROWS(GlossaryTable[])-1,INDEX(GlossaryTable[],ROW()-ROW(TranslationTable[])+2,1),"")</f>
        <v>0</v>
      </c>
      <c r="C54" s="18">
        <f>ROW()-ROW(TranslationTable[])+1</f>
        <v>49</v>
      </c>
      <c r="D54" s="5" t="str">
        <f>IF(ROW()-ROW(TranslationTable[])&lt;ROWS(GlossaryTable[])-1,INDEX(GlossaryTable[],ROW()-ROW(TranslationTable[])+2,COLUMN(GlossaryTable[[#Headers],[English (reference)]])-COLUMN(GlossaryTable[])+1),"")</f>
        <v>Conservation variety</v>
      </c>
      <c r="E54" s="10" t="str">
        <f>IF(AND(SourceLanguage&lt;&gt;"",ROW()-ROW(TranslationTable[])&lt;ROWS(GlossaryTable[])-1),INDEX(GlossaryTable[],ROW()-ROW(TranslationTable[])+2,MATCH(SourceLanguage,GlossaryTable[#Headers],0)),"")</f>
        <v>Instandhoudingsras</v>
      </c>
      <c r="F54" s="5" t="str">
        <f>IF(AND(TargetLanguage&lt;&gt;"",ROW()-ROW(TranslationTable[])&lt;ROWS(GlossaryTable[])-1),INDEX(GlossaryTable[],ROW()-ROW(TranslationTable[])+2,MATCH(TargetLanguage,GlossaryTable[#Headers],0)),"")</f>
        <v>Variété de conservation</v>
      </c>
    </row>
    <row r="55" spans="1:6" ht="39.950000000000003" customHeight="1" x14ac:dyDescent="0.15">
      <c r="A55" s="16"/>
      <c r="B55" s="4">
        <f>IF(ROW()-ROW(TranslationTable[])&lt;ROWS(GlossaryTable[])-1,INDEX(GlossaryTable[],ROW()-ROW(TranslationTable[])+2,1),"")</f>
        <v>0</v>
      </c>
      <c r="C55" s="18">
        <f>ROW()-ROW(TranslationTable[])+1</f>
        <v>50</v>
      </c>
      <c r="D55" s="5" t="str">
        <f>IF(ROW()-ROW(TranslationTable[])&lt;ROWS(GlossaryTable[])-1,INDEX(GlossaryTable[],ROW()-ROW(TranslationTable[])+2,COLUMN(GlossaryTable[[#Headers],[English (reference)]])-COLUMN(GlossaryTable[])+1),"")</f>
        <v>Conservation mixtures</v>
      </c>
      <c r="E55" s="10" t="str">
        <f>IF(AND(SourceLanguage&lt;&gt;"",ROW()-ROW(TranslationTable[])&lt;ROWS(GlossaryTable[])-1),INDEX(GlossaryTable[],ROW()-ROW(TranslationTable[])+2,MATCH(SourceLanguage,GlossaryTable[#Headers],0)),"")</f>
        <v>Instandhoudingsmengsel</v>
      </c>
      <c r="F55" s="5" t="str">
        <f>IF(AND(TargetLanguage&lt;&gt;"",ROW()-ROW(TranslationTable[])&lt;ROWS(GlossaryTable[])-1),INDEX(GlossaryTable[],ROW()-ROW(TranslationTable[])+2,MATCH(TargetLanguage,GlossaryTable[#Headers],0)),"")</f>
        <v>Mélanges de préservation</v>
      </c>
    </row>
    <row r="56" spans="1:6" ht="39.950000000000003" customHeight="1" x14ac:dyDescent="0.15">
      <c r="A56" s="16"/>
      <c r="B56" s="4">
        <f>IF(ROW()-ROW(TranslationTable[])&lt;ROWS(GlossaryTable[])-1,INDEX(GlossaryTable[],ROW()-ROW(TranslationTable[])+2,1),"")</f>
        <v>0</v>
      </c>
      <c r="C56" s="18">
        <f>ROW()-ROW(TranslationTable[])+1</f>
        <v>51</v>
      </c>
      <c r="D56" s="5" t="str">
        <f>IF(ROW()-ROW(TranslationTable[])&lt;ROWS(GlossaryTable[])-1,INDEX(GlossaryTable[],ROW()-ROW(TranslationTable[])+2,COLUMN(GlossaryTable[[#Headers],[English (reference)]])-COLUMN(GlossaryTable[])+1),"")</f>
        <v>Test and trials</v>
      </c>
      <c r="E56" s="10" t="str">
        <f>IF(AND(SourceLanguage&lt;&gt;"",ROW()-ROW(TranslationTable[])&lt;ROWS(GlossaryTable[])-1),INDEX(GlossaryTable[],ROW()-ROW(TranslationTable[])+2,MATCH(SourceLanguage,GlossaryTable[#Headers],0)),"")</f>
        <v>Beproevingsmateriaal</v>
      </c>
      <c r="F56" s="5" t="str">
        <f>IF(AND(TargetLanguage&lt;&gt;"",ROW()-ROW(TranslationTable[])&lt;ROWS(GlossaryTable[])-1),INDEX(GlossaryTable[],ROW()-ROW(TranslationTable[])+2,MATCH(TargetLanguage,GlossaryTable[#Headers],0)),"")</f>
        <v>Analyse et essai</v>
      </c>
    </row>
    <row r="57" spans="1:6" ht="39.950000000000003" customHeight="1" x14ac:dyDescent="0.15">
      <c r="A57" s="16"/>
      <c r="B57" s="4">
        <f>IF(ROW()-ROW(TranslationTable[])&lt;ROWS(GlossaryTable[])-1,INDEX(GlossaryTable[],ROW()-ROW(TranslationTable[])+2,1),"")</f>
        <v>0</v>
      </c>
      <c r="C57" s="18">
        <f>ROW()-ROW(TranslationTable[])+1</f>
        <v>52</v>
      </c>
      <c r="D57" s="5" t="str">
        <f>IF(ROW()-ROW(TranslationTable[])&lt;ROWS(GlossaryTable[])-1,INDEX(GlossaryTable[],ROW()-ROW(TranslationTable[])+2,COLUMN(GlossaryTable[[#Headers],[English (reference)]])-COLUMN(GlossaryTable[])+1),"")</f>
        <v>Weight of 1000 seeds</v>
      </c>
      <c r="E57" s="10" t="str">
        <f>IF(AND(SourceLanguage&lt;&gt;"",ROW()-ROW(TranslationTable[])&lt;ROWS(GlossaryTable[])-1),INDEX(GlossaryTable[],ROW()-ROW(TranslationTable[])+2,MATCH(SourceLanguage,GlossaryTable[#Headers],0)),"")</f>
        <v>Diizendkorrelgewicht</v>
      </c>
      <c r="F57" s="5" t="str">
        <f>IF(AND(TargetLanguage&lt;&gt;"",ROW()-ROW(TranslationTable[])&lt;ROWS(GlossaryTable[])-1),INDEX(GlossaryTable[],ROW()-ROW(TranslationTable[])+2,MATCH(TargetLanguage,GlossaryTable[#Headers],0)),"")</f>
        <v>Poids de 1000 grains</v>
      </c>
    </row>
    <row r="58" spans="1:6" ht="39.950000000000003" customHeight="1" x14ac:dyDescent="0.15">
      <c r="A58" s="16"/>
      <c r="B58" s="4">
        <f>IF(ROW()-ROW(TranslationTable[])&lt;ROWS(GlossaryTable[])-1,INDEX(GlossaryTable[],ROW()-ROW(TranslationTable[])+2,1),"")</f>
        <v>0</v>
      </c>
      <c r="C58" s="18">
        <f>ROW()-ROW(TranslationTable[])+1</f>
        <v>53</v>
      </c>
      <c r="D58" s="5" t="str">
        <f>IF(ROW()-ROW(TranslationTable[])&lt;ROWS(GlossaryTable[])-1,INDEX(GlossaryTable[],ROW()-ROW(TranslationTable[])+2,COLUMN(GlossaryTable[[#Headers],[English (reference)]])-COLUMN(GlossaryTable[])+1),"")</f>
        <v>Germination</v>
      </c>
      <c r="E58" s="10" t="str">
        <f>IF(AND(SourceLanguage&lt;&gt;"",ROW()-ROW(TranslationTable[])&lt;ROWS(GlossaryTable[])-1),INDEX(GlossaryTable[],ROW()-ROW(TranslationTable[])+2,MATCH(SourceLanguage,GlossaryTable[#Headers],0)),"")</f>
        <v>Kiemkracht:</v>
      </c>
      <c r="F58" s="5" t="str">
        <f>IF(AND(TargetLanguage&lt;&gt;"",ROW()-ROW(TranslationTable[])&lt;ROWS(GlossaryTable[])-1),INDEX(GlossaryTable[],ROW()-ROW(TranslationTable[])+2,MATCH(TargetLanguage,GlossaryTable[#Headers],0)),"")</f>
        <v>Germination</v>
      </c>
    </row>
    <row r="59" spans="1:6" ht="39.950000000000003" customHeight="1" x14ac:dyDescent="0.15">
      <c r="A59" s="16"/>
      <c r="B59" s="4">
        <f>IF(ROW()-ROW(TranslationTable[])&lt;ROWS(GlossaryTable[])-1,INDEX(GlossaryTable[],ROW()-ROW(TranslationTable[])+2,1),"")</f>
        <v>0</v>
      </c>
      <c r="C59" s="18">
        <f>ROW()-ROW(TranslationTable[])+1</f>
        <v>54</v>
      </c>
      <c r="D59" s="5" t="str">
        <f>IF(ROW()-ROW(TranslationTable[])&lt;ROWS(GlossaryTable[])-1,INDEX(GlossaryTable[],ROW()-ROW(TranslationTable[])+2,COLUMN(GlossaryTable[[#Headers],[English (reference)]])-COLUMN(GlossaryTable[])+1),"")</f>
        <v>Purity</v>
      </c>
      <c r="E59" s="10" t="str">
        <f>IF(AND(SourceLanguage&lt;&gt;"",ROW()-ROW(TranslationTable[])&lt;ROWS(GlossaryTable[])-1),INDEX(GlossaryTable[],ROW()-ROW(TranslationTable[])+2,MATCH(SourceLanguage,GlossaryTable[#Headers],0)),"")</f>
        <v>Zuiverheid</v>
      </c>
      <c r="F59" s="5" t="str">
        <f>IF(AND(TargetLanguage&lt;&gt;"",ROW()-ROW(TranslationTable[])&lt;ROWS(GlossaryTable[])-1),INDEX(GlossaryTable[],ROW()-ROW(TranslationTable[])+2,MATCH(TargetLanguage,GlossaryTable[#Headers],0)),"")</f>
        <v>Pureté</v>
      </c>
    </row>
    <row r="60" spans="1:6" ht="39.950000000000003" customHeight="1" x14ac:dyDescent="0.15">
      <c r="A60" s="16"/>
      <c r="B60" s="4">
        <f>IF(ROW()-ROW(TranslationTable[])&lt;ROWS(GlossaryTable[])-1,INDEX(GlossaryTable[],ROW()-ROW(TranslationTable[])+2,1),"")</f>
        <v>0</v>
      </c>
      <c r="C60" s="18">
        <f>ROW()-ROW(TranslationTable[])+1</f>
        <v>55</v>
      </c>
      <c r="D60" s="5" t="str">
        <f>IF(ROW()-ROW(TranslationTable[])&lt;ROWS(GlossaryTable[])-1,INDEX(GlossaryTable[],ROW()-ROW(TranslationTable[])+2,COLUMN(GlossaryTable[[#Headers],[English (reference)]])-COLUMN(GlossaryTable[])+1),"")</f>
        <v>Seeds not finally certified</v>
      </c>
      <c r="E60" s="10" t="str">
        <f>IF(AND(SourceLanguage&lt;&gt;"",ROW()-ROW(TranslationTable[])&lt;ROWS(GlossaryTable[])-1),INDEX(GlossaryTable[],ROW()-ROW(TranslationTable[])+2,MATCH(SourceLanguage,GlossaryTable[#Headers],0)),"")</f>
        <v>Niet definitief goedgekeurd zaad</v>
      </c>
      <c r="F60" s="5" t="str">
        <f>IF(AND(TargetLanguage&lt;&gt;"",ROW()-ROW(TranslationTable[])&lt;ROWS(GlossaryTable[])-1),INDEX(GlossaryTable[],ROW()-ROW(TranslationTable[])+2,MATCH(TargetLanguage,GlossaryTable[#Headers],0)),"")</f>
        <v>Semences non certifiées définitivement</v>
      </c>
    </row>
    <row r="61" spans="1:6" ht="39.950000000000003" customHeight="1" x14ac:dyDescent="0.15">
      <c r="A61" s="16"/>
      <c r="B61" s="4">
        <f>IF(ROW()-ROW(TranslationTable[])&lt;ROWS(GlossaryTable[])-1,INDEX(GlossaryTable[],ROW()-ROW(TranslationTable[])+2,1),"")</f>
        <v>0</v>
      </c>
      <c r="C61" s="18">
        <f>ROW()-ROW(TranslationTable[])+1</f>
        <v>56</v>
      </c>
      <c r="D61" s="5" t="str">
        <f>IF(ROW()-ROW(TranslationTable[])&lt;ROWS(GlossaryTable[])-1,INDEX(GlossaryTable[],ROW()-ROW(TranslationTable[])+2,COLUMN(GlossaryTable[[#Headers],[English (reference)]])-COLUMN(GlossaryTable[])+1),"")</f>
        <v xml:space="preserve">Area cultivated for the production of the lot </v>
      </c>
      <c r="E61" s="10" t="str">
        <f>IF(AND(SourceLanguage&lt;&gt;"",ROW()-ROW(TranslationTable[])&lt;ROWS(GlossaryTable[])-1),INDEX(GlossaryTable[],ROW()-ROW(TranslationTable[])+2,MATCH(SourceLanguage,GlossaryTable[#Headers],0)),"")</f>
        <v>Beteelde oppervlakte</v>
      </c>
      <c r="F61" s="5" t="str">
        <f>IF(AND(TargetLanguage&lt;&gt;"",ROW()-ROW(TranslationTable[])&lt;ROWS(GlossaryTable[])-1),INDEX(GlossaryTable[],ROW()-ROW(TranslationTable[])+2,MATCH(TargetLanguage,GlossaryTable[#Headers],0)),"")</f>
        <v>Région cultivée pour la production du lot</v>
      </c>
    </row>
    <row r="62" spans="1:6" ht="39.950000000000003" customHeight="1" x14ac:dyDescent="0.15">
      <c r="A62" s="16"/>
      <c r="B62" s="4">
        <f>IF(ROW()-ROW(TranslationTable[])&lt;ROWS(GlossaryTable[])-1,INDEX(GlossaryTable[],ROW()-ROW(TranslationTable[])+2,1),"")</f>
        <v>0</v>
      </c>
      <c r="C62" s="18">
        <f>ROW()-ROW(TranslationTable[])+1</f>
        <v>57</v>
      </c>
      <c r="D62" s="5" t="str">
        <f>IF(ROW()-ROW(TranslationTable[])&lt;ROWS(GlossaryTable[])-1,INDEX(GlossaryTable[],ROW()-ROW(TranslationTable[])+2,COLUMN(GlossaryTable[[#Headers],[English (reference)]])-COLUMN(GlossaryTable[])+1),"")</f>
        <v>Results of preliminary seed analysis</v>
      </c>
      <c r="E62" s="10" t="str">
        <f>IF(AND(SourceLanguage&lt;&gt;"",ROW()-ROW(TranslationTable[])&lt;ROWS(GlossaryTable[])-1),INDEX(GlossaryTable[],ROW()-ROW(TranslationTable[])+2,MATCH(SourceLanguage,GlossaryTable[#Headers],0)),"")</f>
        <v>Resultaat van de voorlopige analyse</v>
      </c>
      <c r="F62" s="5" t="str">
        <f>IF(AND(TargetLanguage&lt;&gt;"",ROW()-ROW(TranslationTable[])&lt;ROWS(GlossaryTable[])-1),INDEX(GlossaryTable[],ROW()-ROW(TranslationTable[])+2,MATCH(TargetLanguage,GlossaryTable[#Headers],0)),"")</f>
        <v>Résultats des analyses préliminaires de semences</v>
      </c>
    </row>
    <row r="63" spans="1:6" ht="39.950000000000003" customHeight="1" x14ac:dyDescent="0.15">
      <c r="A63" s="16"/>
      <c r="B63" s="4">
        <f>IF(ROW()-ROW(TranslationTable[])&lt;ROWS(GlossaryTable[])-1,INDEX(GlossaryTable[],ROW()-ROW(TranslationTable[])+2,1),"")</f>
        <v>0</v>
      </c>
      <c r="C63" s="18">
        <f>ROW()-ROW(TranslationTable[])+1</f>
        <v>58</v>
      </c>
      <c r="D63" s="5" t="str">
        <f>IF(ROW()-ROW(TranslationTable[])&lt;ROWS(GlossaryTable[])-1,INDEX(GlossaryTable[],ROW()-ROW(TranslationTable[])+2,COLUMN(GlossaryTable[[#Headers],[English (reference)]])-COLUMN(GlossaryTable[])+1),"")</f>
        <v>Seeds (in case of vegetative reproductive material, e.g: tubers of potatoes, garlic bulbs... )</v>
      </c>
      <c r="E63" s="10" t="str">
        <f>IF(AND(SourceLanguage&lt;&gt;"",ROW()-ROW(TranslationTable[])&lt;ROWS(GlossaryTable[])-1),INDEX(GlossaryTable[],ROW()-ROW(TranslationTable[])+2,MATCH(SourceLanguage,GlossaryTable[#Headers],0)),"")</f>
        <v>Pootgoed of plantgoed</v>
      </c>
      <c r="F63" s="5" t="str">
        <f>IF(AND(TargetLanguage&lt;&gt;"",ROW()-ROW(TranslationTable[])&lt;ROWS(GlossaryTable[])-1),INDEX(GlossaryTable[],ROW()-ROW(TranslationTable[])+2,MATCH(TargetLanguage,GlossaryTable[#Headers],0)),"")</f>
        <v>Plants</v>
      </c>
    </row>
    <row r="64" spans="1:6" ht="39.950000000000003" customHeight="1" x14ac:dyDescent="0.15">
      <c r="A64" s="16"/>
      <c r="B64" s="4">
        <f>IF(ROW()-ROW(TranslationTable[])&lt;ROWS(GlossaryTable[])-1,INDEX(GlossaryTable[],ROW()-ROW(TranslationTable[])+2,1),"")</f>
        <v>0</v>
      </c>
      <c r="C64" s="18">
        <f>ROW()-ROW(TranslationTable[])+1</f>
        <v>59</v>
      </c>
      <c r="D64" s="5" t="str">
        <f>IF(ROW()-ROW(TranslationTable[])&lt;ROWS(GlossaryTable[])-1,INDEX(GlossaryTable[],ROW()-ROW(TranslationTable[])+2,COLUMN(GlossaryTable[[#Headers],[English (reference)]])-COLUMN(GlossaryTable[])+1),"")</f>
        <v xml:space="preserve">Number of declaration </v>
      </c>
      <c r="E64" s="10">
        <f>IF(AND(SourceLanguage&lt;&gt;"",ROW()-ROW(TranslationTable[])&lt;ROWS(GlossaryTable[])-1),INDEX(GlossaryTable[],ROW()-ROW(TranslationTable[])+2,MATCH(SourceLanguage,GlossaryTable[#Headers],0)),"")</f>
        <v>0</v>
      </c>
      <c r="F64" s="5">
        <f>IF(AND(TargetLanguage&lt;&gt;"",ROW()-ROW(TranslationTable[])&lt;ROWS(GlossaryTable[])-1),INDEX(GlossaryTable[],ROW()-ROW(TranslationTable[])+2,MATCH(TargetLanguage,GlossaryTable[#Headers],0)),"")</f>
        <v>0</v>
      </c>
    </row>
    <row r="65" spans="1:6" ht="39.950000000000003" customHeight="1" x14ac:dyDescent="0.15">
      <c r="A65" s="16"/>
      <c r="B65" s="4">
        <f>IF(ROW()-ROW(TranslationTable[])&lt;ROWS(GlossaryTable[])-1,INDEX(GlossaryTable[],ROW()-ROW(TranslationTable[])+2,1),"")</f>
        <v>0</v>
      </c>
      <c r="C65" s="18">
        <f>ROW()-ROW(TranslationTable[])+1</f>
        <v>60</v>
      </c>
      <c r="D65" s="5" t="str">
        <f>IF(ROW()-ROW(TranslationTable[])&lt;ROWS(GlossaryTable[])-1,INDEX(GlossaryTable[],ROW()-ROW(TranslationTable[])+2,COLUMN(GlossaryTable[[#Headers],[English (reference)]])-COLUMN(GlossaryTable[])+1),"")</f>
        <v>Number of repacking decision</v>
      </c>
      <c r="E65" s="10">
        <f>IF(AND(SourceLanguage&lt;&gt;"",ROW()-ROW(TranslationTable[])&lt;ROWS(GlossaryTable[])-1),INDEX(GlossaryTable[],ROW()-ROW(TranslationTable[])+2,MATCH(SourceLanguage,GlossaryTable[#Headers],0)),"")</f>
        <v>0</v>
      </c>
      <c r="F65" s="5">
        <f>IF(AND(TargetLanguage&lt;&gt;"",ROW()-ROW(TranslationTable[])&lt;ROWS(GlossaryTable[])-1),INDEX(GlossaryTable[],ROW()-ROW(TranslationTable[])+2,MATCH(TargetLanguage,GlossaryTable[#Headers],0)),"")</f>
        <v>0</v>
      </c>
    </row>
    <row r="66" spans="1:6" ht="39.950000000000003" customHeight="1" x14ac:dyDescent="0.15">
      <c r="A66" s="16"/>
      <c r="B66" s="4" t="str">
        <f>IF(ROW()-ROW(TranslationTable[])&lt;ROWS(GlossaryTable[])-1,INDEX(GlossaryTable[],ROW()-ROW(TranslationTable[])+2,1),"")</f>
        <v/>
      </c>
      <c r="C66" s="18">
        <f>ROW()-ROW(TranslationTable[])+1</f>
        <v>61</v>
      </c>
      <c r="D66" s="5" t="str">
        <f>IF(ROW()-ROW(TranslationTable[])&lt;ROWS(GlossaryTable[])-1,INDEX(GlossaryTable[],ROW()-ROW(TranslationTable[])+2,COLUMN(GlossaryTable[[#Headers],[English (reference)]])-COLUMN(GlossaryTable[])+1),"")</f>
        <v/>
      </c>
      <c r="E66" s="10" t="str">
        <f>IF(AND(SourceLanguage&lt;&gt;"",ROW()-ROW(TranslationTable[])&lt;ROWS(GlossaryTable[])-1),INDEX(GlossaryTable[],ROW()-ROW(TranslationTable[])+2,MATCH(SourceLanguage,GlossaryTable[#Headers],0)),"")</f>
        <v/>
      </c>
      <c r="F66" s="5" t="str">
        <f>IF(AND(TargetLanguage&lt;&gt;"",ROW()-ROW(TranslationTable[])&lt;ROWS(GlossaryTable[])-1),INDEX(GlossaryTable[],ROW()-ROW(TranslationTable[])+2,MATCH(TargetLanguage,GlossaryTable[#Headers],0)),"")</f>
        <v/>
      </c>
    </row>
    <row r="67" spans="1:6" ht="39.950000000000003" customHeight="1" x14ac:dyDescent="0.15">
      <c r="A67" s="16"/>
      <c r="B67" s="4" t="str">
        <f>IF(ROW()-ROW(TranslationTable[])&lt;ROWS(GlossaryTable[])-1,INDEX(GlossaryTable[],ROW()-ROW(TranslationTable[])+2,1),"")</f>
        <v/>
      </c>
      <c r="C67" s="18">
        <f>ROW()-ROW(TranslationTable[])+1</f>
        <v>62</v>
      </c>
      <c r="D67" s="5" t="str">
        <f>IF(ROW()-ROW(TranslationTable[])&lt;ROWS(GlossaryTable[])-1,INDEX(GlossaryTable[],ROW()-ROW(TranslationTable[])+2,COLUMN(GlossaryTable[[#Headers],[English (reference)]])-COLUMN(GlossaryTable[])+1),"")</f>
        <v/>
      </c>
      <c r="E67" s="10" t="str">
        <f>IF(AND(SourceLanguage&lt;&gt;"",ROW()-ROW(TranslationTable[])&lt;ROWS(GlossaryTable[])-1),INDEX(GlossaryTable[],ROW()-ROW(TranslationTable[])+2,MATCH(SourceLanguage,GlossaryTable[#Headers],0)),"")</f>
        <v/>
      </c>
      <c r="F67" s="5" t="str">
        <f>IF(AND(TargetLanguage&lt;&gt;"",ROW()-ROW(TranslationTable[])&lt;ROWS(GlossaryTable[])-1),INDEX(GlossaryTable[],ROW()-ROW(TranslationTable[])+2,MATCH(TargetLanguage,GlossaryTable[#Headers],0)),"")</f>
        <v/>
      </c>
    </row>
    <row r="68" spans="1:6" ht="39.950000000000003" customHeight="1" x14ac:dyDescent="0.15">
      <c r="A68" s="16"/>
      <c r="B68" s="4" t="str">
        <f>IF(ROW()-ROW(TranslationTable[])&lt;ROWS(GlossaryTable[])-1,INDEX(GlossaryTable[],ROW()-ROW(TranslationTable[])+2,1),"")</f>
        <v/>
      </c>
      <c r="C68" s="18">
        <f>ROW()-ROW(TranslationTable[])+1</f>
        <v>63</v>
      </c>
      <c r="D68" s="5" t="str">
        <f>IF(ROW()-ROW(TranslationTable[])&lt;ROWS(GlossaryTable[])-1,INDEX(GlossaryTable[],ROW()-ROW(TranslationTable[])+2,COLUMN(GlossaryTable[[#Headers],[English (reference)]])-COLUMN(GlossaryTable[])+1),"")</f>
        <v/>
      </c>
      <c r="E68" s="10" t="str">
        <f>IF(AND(SourceLanguage&lt;&gt;"",ROW()-ROW(TranslationTable[])&lt;ROWS(GlossaryTable[])-1),INDEX(GlossaryTable[],ROW()-ROW(TranslationTable[])+2,MATCH(SourceLanguage,GlossaryTable[#Headers],0)),"")</f>
        <v/>
      </c>
      <c r="F68" s="5" t="str">
        <f>IF(AND(TargetLanguage&lt;&gt;"",ROW()-ROW(TranslationTable[])&lt;ROWS(GlossaryTable[])-1),INDEX(GlossaryTable[],ROW()-ROW(TranslationTable[])+2,MATCH(TargetLanguage,GlossaryTable[#Headers],0)),"")</f>
        <v/>
      </c>
    </row>
    <row r="69" spans="1:6" ht="39.950000000000003" customHeight="1" x14ac:dyDescent="0.15">
      <c r="A69" s="16"/>
      <c r="B69" s="4" t="str">
        <f>IF(ROW()-ROW(TranslationTable[])&lt;ROWS(GlossaryTable[])-1,INDEX(GlossaryTable[],ROW()-ROW(TranslationTable[])+2,1),"")</f>
        <v/>
      </c>
      <c r="C69" s="18">
        <f>ROW()-ROW(TranslationTable[])+1</f>
        <v>64</v>
      </c>
      <c r="D69" s="5" t="str">
        <f>IF(ROW()-ROW(TranslationTable[])&lt;ROWS(GlossaryTable[])-1,INDEX(GlossaryTable[],ROW()-ROW(TranslationTable[])+2,COLUMN(GlossaryTable[[#Headers],[English (reference)]])-COLUMN(GlossaryTable[])+1),"")</f>
        <v/>
      </c>
      <c r="E69" s="10" t="str">
        <f>IF(AND(SourceLanguage&lt;&gt;"",ROW()-ROW(TranslationTable[])&lt;ROWS(GlossaryTable[])-1),INDEX(GlossaryTable[],ROW()-ROW(TranslationTable[])+2,MATCH(SourceLanguage,GlossaryTable[#Headers],0)),"")</f>
        <v/>
      </c>
      <c r="F69" s="5" t="str">
        <f>IF(AND(TargetLanguage&lt;&gt;"",ROW()-ROW(TranslationTable[])&lt;ROWS(GlossaryTable[])-1),INDEX(GlossaryTable[],ROW()-ROW(TranslationTable[])+2,MATCH(TargetLanguage,GlossaryTable[#Headers],0)),"")</f>
        <v/>
      </c>
    </row>
    <row r="70" spans="1:6" ht="39.950000000000003" customHeight="1" x14ac:dyDescent="0.15">
      <c r="A70" s="16"/>
      <c r="B70" s="4" t="str">
        <f>IF(ROW()-ROW(TranslationTable[])&lt;ROWS(GlossaryTable[])-1,INDEX(GlossaryTable[],ROW()-ROW(TranslationTable[])+2,1),"")</f>
        <v/>
      </c>
      <c r="C70" s="18">
        <f>ROW()-ROW(TranslationTable[])+1</f>
        <v>65</v>
      </c>
      <c r="D70" s="5" t="str">
        <f>IF(ROW()-ROW(TranslationTable[])&lt;ROWS(GlossaryTable[])-1,INDEX(GlossaryTable[],ROW()-ROW(TranslationTable[])+2,COLUMN(GlossaryTable[[#Headers],[English (reference)]])-COLUMN(GlossaryTable[])+1),"")</f>
        <v/>
      </c>
      <c r="E70" s="10" t="str">
        <f>IF(AND(SourceLanguage&lt;&gt;"",ROW()-ROW(TranslationTable[])&lt;ROWS(GlossaryTable[])-1),INDEX(GlossaryTable[],ROW()-ROW(TranslationTable[])+2,MATCH(SourceLanguage,GlossaryTable[#Headers],0)),"")</f>
        <v/>
      </c>
      <c r="F70" s="5" t="str">
        <f>IF(AND(TargetLanguage&lt;&gt;"",ROW()-ROW(TranslationTable[])&lt;ROWS(GlossaryTable[])-1),INDEX(GlossaryTable[],ROW()-ROW(TranslationTable[])+2,MATCH(TargetLanguage,GlossaryTable[#Headers],0)),"")</f>
        <v/>
      </c>
    </row>
    <row r="71" spans="1:6" ht="39.950000000000003" customHeight="1" x14ac:dyDescent="0.15">
      <c r="A71" s="16"/>
      <c r="B71" s="4" t="str">
        <f>IF(ROW()-ROW(TranslationTable[])&lt;ROWS(GlossaryTable[])-1,INDEX(GlossaryTable[],ROW()-ROW(TranslationTable[])+2,1),"")</f>
        <v/>
      </c>
      <c r="C71" s="18">
        <f>ROW()-ROW(TranslationTable[])+1</f>
        <v>66</v>
      </c>
      <c r="D71" s="5" t="str">
        <f>IF(ROW()-ROW(TranslationTable[])&lt;ROWS(GlossaryTable[])-1,INDEX(GlossaryTable[],ROW()-ROW(TranslationTable[])+2,COLUMN(GlossaryTable[[#Headers],[English (reference)]])-COLUMN(GlossaryTable[])+1),"")</f>
        <v/>
      </c>
      <c r="E71" s="10" t="str">
        <f>IF(AND(SourceLanguage&lt;&gt;"",ROW()-ROW(TranslationTable[])&lt;ROWS(GlossaryTable[])-1),INDEX(GlossaryTable[],ROW()-ROW(TranslationTable[])+2,MATCH(SourceLanguage,GlossaryTable[#Headers],0)),"")</f>
        <v/>
      </c>
      <c r="F71" s="5" t="str">
        <f>IF(AND(TargetLanguage&lt;&gt;"",ROW()-ROW(TranslationTable[])&lt;ROWS(GlossaryTable[])-1),INDEX(GlossaryTable[],ROW()-ROW(TranslationTable[])+2,MATCH(TargetLanguage,GlossaryTable[#Headers],0)),"")</f>
        <v/>
      </c>
    </row>
    <row r="72" spans="1:6" ht="39.950000000000003" customHeight="1" x14ac:dyDescent="0.15">
      <c r="A72" s="16"/>
      <c r="B72" s="4" t="str">
        <f>IF(ROW()-ROW(TranslationTable[])&lt;ROWS(GlossaryTable[])-1,INDEX(GlossaryTable[],ROW()-ROW(TranslationTable[])+2,1),"")</f>
        <v/>
      </c>
      <c r="C72" s="18">
        <f>ROW()-ROW(TranslationTable[])+1</f>
        <v>67</v>
      </c>
      <c r="D72" s="5" t="str">
        <f>IF(ROW()-ROW(TranslationTable[])&lt;ROWS(GlossaryTable[])-1,INDEX(GlossaryTable[],ROW()-ROW(TranslationTable[])+2,COLUMN(GlossaryTable[[#Headers],[English (reference)]])-COLUMN(GlossaryTable[])+1),"")</f>
        <v/>
      </c>
      <c r="E72" s="10" t="str">
        <f>IF(AND(SourceLanguage&lt;&gt;"",ROW()-ROW(TranslationTable[])&lt;ROWS(GlossaryTable[])-1),INDEX(GlossaryTable[],ROW()-ROW(TranslationTable[])+2,MATCH(SourceLanguage,GlossaryTable[#Headers],0)),"")</f>
        <v/>
      </c>
      <c r="F72" s="5" t="str">
        <f>IF(AND(TargetLanguage&lt;&gt;"",ROW()-ROW(TranslationTable[])&lt;ROWS(GlossaryTable[])-1),INDEX(GlossaryTable[],ROW()-ROW(TranslationTable[])+2,MATCH(TargetLanguage,GlossaryTable[#Headers],0)),"")</f>
        <v/>
      </c>
    </row>
    <row r="73" spans="1:6" ht="39.950000000000003" customHeight="1" x14ac:dyDescent="0.15">
      <c r="A73" s="16"/>
      <c r="B73" s="4" t="str">
        <f>IF(ROW()-ROW(TranslationTable[])&lt;ROWS(GlossaryTable[])-1,INDEX(GlossaryTable[],ROW()-ROW(TranslationTable[])+2,1),"")</f>
        <v/>
      </c>
      <c r="C73" s="18">
        <f>ROW()-ROW(TranslationTable[])+1</f>
        <v>68</v>
      </c>
      <c r="D73" s="5" t="str">
        <f>IF(ROW()-ROW(TranslationTable[])&lt;ROWS(GlossaryTable[])-1,INDEX(GlossaryTable[],ROW()-ROW(TranslationTable[])+2,COLUMN(GlossaryTable[[#Headers],[English (reference)]])-COLUMN(GlossaryTable[])+1),"")</f>
        <v/>
      </c>
      <c r="E73" s="10" t="str">
        <f>IF(AND(SourceLanguage&lt;&gt;"",ROW()-ROW(TranslationTable[])&lt;ROWS(GlossaryTable[])-1),INDEX(GlossaryTable[],ROW()-ROW(TranslationTable[])+2,MATCH(SourceLanguage,GlossaryTable[#Headers],0)),"")</f>
        <v/>
      </c>
      <c r="F73" s="5" t="str">
        <f>IF(AND(TargetLanguage&lt;&gt;"",ROW()-ROW(TranslationTable[])&lt;ROWS(GlossaryTable[])-1),INDEX(GlossaryTable[],ROW()-ROW(TranslationTable[])+2,MATCH(TargetLanguage,GlossaryTable[#Headers],0)),"")</f>
        <v/>
      </c>
    </row>
    <row r="74" spans="1:6" ht="39.950000000000003" customHeight="1" x14ac:dyDescent="0.15">
      <c r="A74" s="16"/>
      <c r="B74" s="4" t="str">
        <f>IF(ROW()-ROW(TranslationTable[])&lt;ROWS(GlossaryTable[])-1,INDEX(GlossaryTable[],ROW()-ROW(TranslationTable[])+2,1),"")</f>
        <v/>
      </c>
      <c r="C74" s="18">
        <f>ROW()-ROW(TranslationTable[])+1</f>
        <v>69</v>
      </c>
      <c r="D74" s="5" t="str">
        <f>IF(ROW()-ROW(TranslationTable[])&lt;ROWS(GlossaryTable[])-1,INDEX(GlossaryTable[],ROW()-ROW(TranslationTable[])+2,COLUMN(GlossaryTable[[#Headers],[English (reference)]])-COLUMN(GlossaryTable[])+1),"")</f>
        <v/>
      </c>
      <c r="E74" s="10" t="str">
        <f>IF(AND(SourceLanguage&lt;&gt;"",ROW()-ROW(TranslationTable[])&lt;ROWS(GlossaryTable[])-1),INDEX(GlossaryTable[],ROW()-ROW(TranslationTable[])+2,MATCH(SourceLanguage,GlossaryTable[#Headers],0)),"")</f>
        <v/>
      </c>
      <c r="F74" s="5" t="str">
        <f>IF(AND(TargetLanguage&lt;&gt;"",ROW()-ROW(TranslationTable[])&lt;ROWS(GlossaryTable[])-1),INDEX(GlossaryTable[],ROW()-ROW(TranslationTable[])+2,MATCH(TargetLanguage,GlossaryTable[#Headers],0)),"")</f>
        <v/>
      </c>
    </row>
    <row r="75" spans="1:6" ht="39.950000000000003" customHeight="1" x14ac:dyDescent="0.15">
      <c r="A75" s="16"/>
      <c r="B75" s="4" t="str">
        <f>IF(ROW()-ROW(TranslationTable[])&lt;ROWS(GlossaryTable[])-1,INDEX(GlossaryTable[],ROW()-ROW(TranslationTable[])+2,1),"")</f>
        <v/>
      </c>
      <c r="C75" s="18">
        <f>ROW()-ROW(TranslationTable[])+1</f>
        <v>70</v>
      </c>
      <c r="D75" s="5" t="str">
        <f>IF(ROW()-ROW(TranslationTable[])&lt;ROWS(GlossaryTable[])-1,INDEX(GlossaryTable[],ROW()-ROW(TranslationTable[])+2,COLUMN(GlossaryTable[[#Headers],[English (reference)]])-COLUMN(GlossaryTable[])+1),"")</f>
        <v/>
      </c>
      <c r="E75" s="10" t="str">
        <f>IF(AND(SourceLanguage&lt;&gt;"",ROW()-ROW(TranslationTable[])&lt;ROWS(GlossaryTable[])-1),INDEX(GlossaryTable[],ROW()-ROW(TranslationTable[])+2,MATCH(SourceLanguage,GlossaryTable[#Headers],0)),"")</f>
        <v/>
      </c>
      <c r="F75" s="5" t="str">
        <f>IF(AND(TargetLanguage&lt;&gt;"",ROW()-ROW(TranslationTable[])&lt;ROWS(GlossaryTable[])-1),INDEX(GlossaryTable[],ROW()-ROW(TranslationTable[])+2,MATCH(TargetLanguage,GlossaryTable[#Headers],0)),"")</f>
        <v/>
      </c>
    </row>
    <row r="76" spans="1:6" ht="39.950000000000003" customHeight="1" x14ac:dyDescent="0.15">
      <c r="A76" s="16"/>
      <c r="B76" s="4" t="str">
        <f>IF(ROW()-ROW(TranslationTable[])&lt;ROWS(GlossaryTable[])-1,INDEX(GlossaryTable[],ROW()-ROW(TranslationTable[])+2,1),"")</f>
        <v/>
      </c>
      <c r="C76" s="18">
        <f>ROW()-ROW(TranslationTable[])+1</f>
        <v>71</v>
      </c>
      <c r="D76" s="5" t="str">
        <f>IF(ROW()-ROW(TranslationTable[])&lt;ROWS(GlossaryTable[])-1,INDEX(GlossaryTable[],ROW()-ROW(TranslationTable[])+2,COLUMN(GlossaryTable[[#Headers],[English (reference)]])-COLUMN(GlossaryTable[])+1),"")</f>
        <v/>
      </c>
      <c r="E76" s="10" t="str">
        <f>IF(AND(SourceLanguage&lt;&gt;"",ROW()-ROW(TranslationTable[])&lt;ROWS(GlossaryTable[])-1),INDEX(GlossaryTable[],ROW()-ROW(TranslationTable[])+2,MATCH(SourceLanguage,GlossaryTable[#Headers],0)),"")</f>
        <v/>
      </c>
      <c r="F76" s="5" t="str">
        <f>IF(AND(TargetLanguage&lt;&gt;"",ROW()-ROW(TranslationTable[])&lt;ROWS(GlossaryTable[])-1),INDEX(GlossaryTable[],ROW()-ROW(TranslationTable[])+2,MATCH(TargetLanguage,GlossaryTable[#Headers],0)),"")</f>
        <v/>
      </c>
    </row>
    <row r="77" spans="1:6" ht="39.950000000000003" customHeight="1" x14ac:dyDescent="0.15">
      <c r="A77" s="16"/>
      <c r="B77" s="4" t="str">
        <f>IF(ROW()-ROW(TranslationTable[])&lt;ROWS(GlossaryTable[])-1,INDEX(GlossaryTable[],ROW()-ROW(TranslationTable[])+2,1),"")</f>
        <v/>
      </c>
      <c r="C77" s="18">
        <f>ROW()-ROW(TranslationTable[])+1</f>
        <v>72</v>
      </c>
      <c r="D77" s="5" t="str">
        <f>IF(ROW()-ROW(TranslationTable[])&lt;ROWS(GlossaryTable[])-1,INDEX(GlossaryTable[],ROW()-ROW(TranslationTable[])+2,COLUMN(GlossaryTable[[#Headers],[English (reference)]])-COLUMN(GlossaryTable[])+1),"")</f>
        <v/>
      </c>
      <c r="E77" s="10" t="str">
        <f>IF(AND(SourceLanguage&lt;&gt;"",ROW()-ROW(TranslationTable[])&lt;ROWS(GlossaryTable[])-1),INDEX(GlossaryTable[],ROW()-ROW(TranslationTable[])+2,MATCH(SourceLanguage,GlossaryTable[#Headers],0)),"")</f>
        <v/>
      </c>
      <c r="F77" s="5" t="str">
        <f>IF(AND(TargetLanguage&lt;&gt;"",ROW()-ROW(TranslationTable[])&lt;ROWS(GlossaryTable[])-1),INDEX(GlossaryTable[],ROW()-ROW(TranslationTable[])+2,MATCH(TargetLanguage,GlossaryTable[#Headers],0)),"")</f>
        <v/>
      </c>
    </row>
    <row r="78" spans="1:6" ht="39.950000000000003" customHeight="1" x14ac:dyDescent="0.15">
      <c r="A78" s="16"/>
      <c r="B78" s="4" t="str">
        <f>IF(ROW()-ROW(TranslationTable[])&lt;ROWS(GlossaryTable[])-1,INDEX(GlossaryTable[],ROW()-ROW(TranslationTable[])+2,1),"")</f>
        <v/>
      </c>
      <c r="C78" s="18">
        <f>ROW()-ROW(TranslationTable[])+1</f>
        <v>73</v>
      </c>
      <c r="D78" s="5" t="str">
        <f>IF(ROW()-ROW(TranslationTable[])&lt;ROWS(GlossaryTable[])-1,INDEX(GlossaryTable[],ROW()-ROW(TranslationTable[])+2,COLUMN(GlossaryTable[[#Headers],[English (reference)]])-COLUMN(GlossaryTable[])+1),"")</f>
        <v/>
      </c>
      <c r="E78" s="10" t="str">
        <f>IF(AND(SourceLanguage&lt;&gt;"",ROW()-ROW(TranslationTable[])&lt;ROWS(GlossaryTable[])-1),INDEX(GlossaryTable[],ROW()-ROW(TranslationTable[])+2,MATCH(SourceLanguage,GlossaryTable[#Headers],0)),"")</f>
        <v/>
      </c>
      <c r="F78" s="5" t="str">
        <f>IF(AND(TargetLanguage&lt;&gt;"",ROW()-ROW(TranslationTable[])&lt;ROWS(GlossaryTable[])-1),INDEX(GlossaryTable[],ROW()-ROW(TranslationTable[])+2,MATCH(TargetLanguage,GlossaryTable[#Headers],0)),"")</f>
        <v/>
      </c>
    </row>
    <row r="79" spans="1:6" ht="39.950000000000003" customHeight="1" x14ac:dyDescent="0.15">
      <c r="A79" s="16"/>
      <c r="B79" s="4" t="str">
        <f>IF(ROW()-ROW(TranslationTable[])&lt;ROWS(GlossaryTable[])-1,INDEX(GlossaryTable[],ROW()-ROW(TranslationTable[])+2,1),"")</f>
        <v/>
      </c>
      <c r="C79" s="18">
        <f>ROW()-ROW(TranslationTable[])+1</f>
        <v>74</v>
      </c>
      <c r="D79" s="5" t="str">
        <f>IF(ROW()-ROW(TranslationTable[])&lt;ROWS(GlossaryTable[])-1,INDEX(GlossaryTable[],ROW()-ROW(TranslationTable[])+2,COLUMN(GlossaryTable[[#Headers],[English (reference)]])-COLUMN(GlossaryTable[])+1),"")</f>
        <v/>
      </c>
      <c r="E79" s="10" t="str">
        <f>IF(AND(SourceLanguage&lt;&gt;"",ROW()-ROW(TranslationTable[])&lt;ROWS(GlossaryTable[])-1),INDEX(GlossaryTable[],ROW()-ROW(TranslationTable[])+2,MATCH(SourceLanguage,GlossaryTable[#Headers],0)),"")</f>
        <v/>
      </c>
      <c r="F79" s="5" t="str">
        <f>IF(AND(TargetLanguage&lt;&gt;"",ROW()-ROW(TranslationTable[])&lt;ROWS(GlossaryTable[])-1),INDEX(GlossaryTable[],ROW()-ROW(TranslationTable[])+2,MATCH(TargetLanguage,GlossaryTable[#Headers],0)),"")</f>
        <v/>
      </c>
    </row>
    <row r="80" spans="1:6" ht="39.950000000000003" customHeight="1" x14ac:dyDescent="0.15">
      <c r="A80" s="16"/>
      <c r="B80" s="4" t="str">
        <f>IF(ROW()-ROW(TranslationTable[])&lt;ROWS(GlossaryTable[])-1,INDEX(GlossaryTable[],ROW()-ROW(TranslationTable[])+2,1),"")</f>
        <v/>
      </c>
      <c r="C80" s="18">
        <f>ROW()-ROW(TranslationTable[])+1</f>
        <v>75</v>
      </c>
      <c r="D80" s="5" t="str">
        <f>IF(ROW()-ROW(TranslationTable[])&lt;ROWS(GlossaryTable[])-1,INDEX(GlossaryTable[],ROW()-ROW(TranslationTable[])+2,COLUMN(GlossaryTable[[#Headers],[English (reference)]])-COLUMN(GlossaryTable[])+1),"")</f>
        <v/>
      </c>
      <c r="E80" s="10" t="str">
        <f>IF(AND(SourceLanguage&lt;&gt;"",ROW()-ROW(TranslationTable[])&lt;ROWS(GlossaryTable[])-1),INDEX(GlossaryTable[],ROW()-ROW(TranslationTable[])+2,MATCH(SourceLanguage,GlossaryTable[#Headers],0)),"")</f>
        <v/>
      </c>
      <c r="F80" s="5" t="str">
        <f>IF(AND(TargetLanguage&lt;&gt;"",ROW()-ROW(TranslationTable[])&lt;ROWS(GlossaryTable[])-1),INDEX(GlossaryTable[],ROW()-ROW(TranslationTable[])+2,MATCH(TargetLanguage,GlossaryTable[#Headers],0)),"")</f>
        <v/>
      </c>
    </row>
    <row r="81" spans="1:6" ht="39.950000000000003" customHeight="1" x14ac:dyDescent="0.15">
      <c r="A81" s="16"/>
      <c r="B81" s="4" t="str">
        <f>IF(ROW()-ROW(TranslationTable[])&lt;ROWS(GlossaryTable[])-1,INDEX(GlossaryTable[],ROW()-ROW(TranslationTable[])+2,1),"")</f>
        <v/>
      </c>
      <c r="C81" s="18">
        <f>ROW()-ROW(TranslationTable[])+1</f>
        <v>76</v>
      </c>
      <c r="D81" s="5" t="str">
        <f>IF(ROW()-ROW(TranslationTable[])&lt;ROWS(GlossaryTable[])-1,INDEX(GlossaryTable[],ROW()-ROW(TranslationTable[])+2,COLUMN(GlossaryTable[[#Headers],[English (reference)]])-COLUMN(GlossaryTable[])+1),"")</f>
        <v/>
      </c>
      <c r="E81" s="10" t="str">
        <f>IF(AND(SourceLanguage&lt;&gt;"",ROW()-ROW(TranslationTable[])&lt;ROWS(GlossaryTable[])-1),INDEX(GlossaryTable[],ROW()-ROW(TranslationTable[])+2,MATCH(SourceLanguage,GlossaryTable[#Headers],0)),"")</f>
        <v/>
      </c>
      <c r="F81" s="5" t="str">
        <f>IF(AND(TargetLanguage&lt;&gt;"",ROW()-ROW(TranslationTable[])&lt;ROWS(GlossaryTable[])-1),INDEX(GlossaryTable[],ROW()-ROW(TranslationTable[])+2,MATCH(TargetLanguage,GlossaryTable[#Headers],0)),"")</f>
        <v/>
      </c>
    </row>
    <row r="82" spans="1:6" ht="39.950000000000003" customHeight="1" x14ac:dyDescent="0.15">
      <c r="A82" s="16"/>
      <c r="B82" s="4" t="str">
        <f>IF(ROW()-ROW(TranslationTable[])&lt;ROWS(GlossaryTable[])-1,INDEX(GlossaryTable[],ROW()-ROW(TranslationTable[])+2,1),"")</f>
        <v/>
      </c>
      <c r="C82" s="18">
        <f>ROW()-ROW(TranslationTable[])+1</f>
        <v>77</v>
      </c>
      <c r="D82" s="5" t="str">
        <f>IF(ROW()-ROW(TranslationTable[])&lt;ROWS(GlossaryTable[])-1,INDEX(GlossaryTable[],ROW()-ROW(TranslationTable[])+2,COLUMN(GlossaryTable[[#Headers],[English (reference)]])-COLUMN(GlossaryTable[])+1),"")</f>
        <v/>
      </c>
      <c r="E82" s="10" t="str">
        <f>IF(AND(SourceLanguage&lt;&gt;"",ROW()-ROW(TranslationTable[])&lt;ROWS(GlossaryTable[])-1),INDEX(GlossaryTable[],ROW()-ROW(TranslationTable[])+2,MATCH(SourceLanguage,GlossaryTable[#Headers],0)),"")</f>
        <v/>
      </c>
      <c r="F82" s="5" t="str">
        <f>IF(AND(TargetLanguage&lt;&gt;"",ROW()-ROW(TranslationTable[])&lt;ROWS(GlossaryTable[])-1),INDEX(GlossaryTable[],ROW()-ROW(TranslationTable[])+2,MATCH(TargetLanguage,GlossaryTable[#Headers],0)),"")</f>
        <v/>
      </c>
    </row>
    <row r="83" spans="1:6" ht="39.950000000000003" customHeight="1" x14ac:dyDescent="0.15">
      <c r="A83" s="16"/>
      <c r="B83" s="4" t="str">
        <f>IF(ROW()-ROW(TranslationTable[])&lt;ROWS(GlossaryTable[])-1,INDEX(GlossaryTable[],ROW()-ROW(TranslationTable[])+2,1),"")</f>
        <v/>
      </c>
      <c r="C83" s="18">
        <f>ROW()-ROW(TranslationTable[])+1</f>
        <v>78</v>
      </c>
      <c r="D83" s="5" t="str">
        <f>IF(ROW()-ROW(TranslationTable[])&lt;ROWS(GlossaryTable[])-1,INDEX(GlossaryTable[],ROW()-ROW(TranslationTable[])+2,COLUMN(GlossaryTable[[#Headers],[English (reference)]])-COLUMN(GlossaryTable[])+1),"")</f>
        <v/>
      </c>
      <c r="E83" s="10" t="str">
        <f>IF(AND(SourceLanguage&lt;&gt;"",ROW()-ROW(TranslationTable[])&lt;ROWS(GlossaryTable[])-1),INDEX(GlossaryTable[],ROW()-ROW(TranslationTable[])+2,MATCH(SourceLanguage,GlossaryTable[#Headers],0)),"")</f>
        <v/>
      </c>
      <c r="F83" s="5" t="str">
        <f>IF(AND(TargetLanguage&lt;&gt;"",ROW()-ROW(TranslationTable[])&lt;ROWS(GlossaryTable[])-1),INDEX(GlossaryTable[],ROW()-ROW(TranslationTable[])+2,MATCH(TargetLanguage,GlossaryTable[#Headers],0)),"")</f>
        <v/>
      </c>
    </row>
    <row r="84" spans="1:6" ht="39.950000000000003" customHeight="1" x14ac:dyDescent="0.15">
      <c r="A84" s="16"/>
      <c r="B84" s="4" t="str">
        <f>IF(ROW()-ROW(TranslationTable[])&lt;ROWS(GlossaryTable[])-1,INDEX(GlossaryTable[],ROW()-ROW(TranslationTable[])+2,1),"")</f>
        <v/>
      </c>
      <c r="C84" s="18">
        <f>ROW()-ROW(TranslationTable[])+1</f>
        <v>79</v>
      </c>
      <c r="D84" s="5" t="str">
        <f>IF(ROW()-ROW(TranslationTable[])&lt;ROWS(GlossaryTable[])-1,INDEX(GlossaryTable[],ROW()-ROW(TranslationTable[])+2,COLUMN(GlossaryTable[[#Headers],[English (reference)]])-COLUMN(GlossaryTable[])+1),"")</f>
        <v/>
      </c>
      <c r="E84" s="10" t="str">
        <f>IF(AND(SourceLanguage&lt;&gt;"",ROW()-ROW(TranslationTable[])&lt;ROWS(GlossaryTable[])-1),INDEX(GlossaryTable[],ROW()-ROW(TranslationTable[])+2,MATCH(SourceLanguage,GlossaryTable[#Headers],0)),"")</f>
        <v/>
      </c>
      <c r="F84" s="5" t="str">
        <f>IF(AND(TargetLanguage&lt;&gt;"",ROW()-ROW(TranslationTable[])&lt;ROWS(GlossaryTable[])-1),INDEX(GlossaryTable[],ROW()-ROW(TranslationTable[])+2,MATCH(TargetLanguage,GlossaryTable[#Headers],0)),"")</f>
        <v/>
      </c>
    </row>
    <row r="85" spans="1:6" ht="39.950000000000003" customHeight="1" x14ac:dyDescent="0.15">
      <c r="A85" s="16"/>
      <c r="B85" s="4" t="str">
        <f>IF(ROW()-ROW(TranslationTable[])&lt;ROWS(GlossaryTable[])-1,INDEX(GlossaryTable[],ROW()-ROW(TranslationTable[])+2,1),"")</f>
        <v/>
      </c>
      <c r="C85" s="18">
        <f>ROW()-ROW(TranslationTable[])+1</f>
        <v>80</v>
      </c>
      <c r="D85" s="5" t="str">
        <f>IF(ROW()-ROW(TranslationTable[])&lt;ROWS(GlossaryTable[])-1,INDEX(GlossaryTable[],ROW()-ROW(TranslationTable[])+2,COLUMN(GlossaryTable[[#Headers],[English (reference)]])-COLUMN(GlossaryTable[])+1),"")</f>
        <v/>
      </c>
      <c r="E85" s="10" t="str">
        <f>IF(AND(SourceLanguage&lt;&gt;"",ROW()-ROW(TranslationTable[])&lt;ROWS(GlossaryTable[])-1),INDEX(GlossaryTable[],ROW()-ROW(TranslationTable[])+2,MATCH(SourceLanguage,GlossaryTable[#Headers],0)),"")</f>
        <v/>
      </c>
      <c r="F85" s="5" t="str">
        <f>IF(AND(TargetLanguage&lt;&gt;"",ROW()-ROW(TranslationTable[])&lt;ROWS(GlossaryTable[])-1),INDEX(GlossaryTable[],ROW()-ROW(TranslationTable[])+2,MATCH(TargetLanguage,GlossaryTable[#Headers],0)),"")</f>
        <v/>
      </c>
    </row>
    <row r="86" spans="1:6" ht="39.950000000000003" customHeight="1" x14ac:dyDescent="0.15">
      <c r="A86" s="16"/>
      <c r="B86" s="4" t="str">
        <f>IF(ROW()-ROW(TranslationTable[])&lt;ROWS(GlossaryTable[])-1,INDEX(GlossaryTable[],ROW()-ROW(TranslationTable[])+2,1),"")</f>
        <v/>
      </c>
      <c r="C86" s="18">
        <f>ROW()-ROW(TranslationTable[])+1</f>
        <v>81</v>
      </c>
      <c r="D86" s="5" t="str">
        <f>IF(ROW()-ROW(TranslationTable[])&lt;ROWS(GlossaryTable[])-1,INDEX(GlossaryTable[],ROW()-ROW(TranslationTable[])+2,COLUMN(GlossaryTable[[#Headers],[English (reference)]])-COLUMN(GlossaryTable[])+1),"")</f>
        <v/>
      </c>
      <c r="E86" s="10" t="str">
        <f>IF(AND(SourceLanguage&lt;&gt;"",ROW()-ROW(TranslationTable[])&lt;ROWS(GlossaryTable[])-1),INDEX(GlossaryTable[],ROW()-ROW(TranslationTable[])+2,MATCH(SourceLanguage,GlossaryTable[#Headers],0)),"")</f>
        <v/>
      </c>
      <c r="F86" s="5" t="str">
        <f>IF(AND(TargetLanguage&lt;&gt;"",ROW()-ROW(TranslationTable[])&lt;ROWS(GlossaryTable[])-1),INDEX(GlossaryTable[],ROW()-ROW(TranslationTable[])+2,MATCH(TargetLanguage,GlossaryTable[#Headers],0)),"")</f>
        <v/>
      </c>
    </row>
    <row r="87" spans="1:6" ht="39.950000000000003" customHeight="1" x14ac:dyDescent="0.15">
      <c r="A87" s="16"/>
      <c r="B87" s="4" t="str">
        <f>IF(ROW()-ROW(TranslationTable[])&lt;ROWS(GlossaryTable[])-1,INDEX(GlossaryTable[],ROW()-ROW(TranslationTable[])+2,1),"")</f>
        <v/>
      </c>
      <c r="C87" s="18">
        <f>ROW()-ROW(TranslationTable[])+1</f>
        <v>82</v>
      </c>
      <c r="D87" s="5" t="str">
        <f>IF(ROW()-ROW(TranslationTable[])&lt;ROWS(GlossaryTable[])-1,INDEX(GlossaryTable[],ROW()-ROW(TranslationTable[])+2,COLUMN(GlossaryTable[[#Headers],[English (reference)]])-COLUMN(GlossaryTable[])+1),"")</f>
        <v/>
      </c>
      <c r="E87" s="10" t="str">
        <f>IF(AND(SourceLanguage&lt;&gt;"",ROW()-ROW(TranslationTable[])&lt;ROWS(GlossaryTable[])-1),INDEX(GlossaryTable[],ROW()-ROW(TranslationTable[])+2,MATCH(SourceLanguage,GlossaryTable[#Headers],0)),"")</f>
        <v/>
      </c>
      <c r="F87" s="5" t="str">
        <f>IF(AND(TargetLanguage&lt;&gt;"",ROW()-ROW(TranslationTable[])&lt;ROWS(GlossaryTable[])-1),INDEX(GlossaryTable[],ROW()-ROW(TranslationTable[])+2,MATCH(TargetLanguage,GlossaryTable[#Headers],0)),"")</f>
        <v/>
      </c>
    </row>
    <row r="88" spans="1:6" ht="39.950000000000003" customHeight="1" x14ac:dyDescent="0.15">
      <c r="A88" s="16"/>
      <c r="B88" s="4" t="str">
        <f>IF(ROW()-ROW(TranslationTable[])&lt;ROWS(GlossaryTable[])-1,INDEX(GlossaryTable[],ROW()-ROW(TranslationTable[])+2,1),"")</f>
        <v/>
      </c>
      <c r="C88" s="18">
        <f>ROW()-ROW(TranslationTable[])+1</f>
        <v>83</v>
      </c>
      <c r="D88" s="5" t="str">
        <f>IF(ROW()-ROW(TranslationTable[])&lt;ROWS(GlossaryTable[])-1,INDEX(GlossaryTable[],ROW()-ROW(TranslationTable[])+2,COLUMN(GlossaryTable[[#Headers],[English (reference)]])-COLUMN(GlossaryTable[])+1),"")</f>
        <v/>
      </c>
      <c r="E88" s="10" t="str">
        <f>IF(AND(SourceLanguage&lt;&gt;"",ROW()-ROW(TranslationTable[])&lt;ROWS(GlossaryTable[])-1),INDEX(GlossaryTable[],ROW()-ROW(TranslationTable[])+2,MATCH(SourceLanguage,GlossaryTable[#Headers],0)),"")</f>
        <v/>
      </c>
      <c r="F88" s="5" t="str">
        <f>IF(AND(TargetLanguage&lt;&gt;"",ROW()-ROW(TranslationTable[])&lt;ROWS(GlossaryTable[])-1),INDEX(GlossaryTable[],ROW()-ROW(TranslationTable[])+2,MATCH(TargetLanguage,GlossaryTable[#Headers],0)),"")</f>
        <v/>
      </c>
    </row>
    <row r="89" spans="1:6" ht="39.950000000000003" customHeight="1" x14ac:dyDescent="0.15">
      <c r="A89" s="16"/>
      <c r="B89" s="4" t="str">
        <f>IF(ROW()-ROW(TranslationTable[])&lt;ROWS(GlossaryTable[])-1,INDEX(GlossaryTable[],ROW()-ROW(TranslationTable[])+2,1),"")</f>
        <v/>
      </c>
      <c r="C89" s="18">
        <f>ROW()-ROW(TranslationTable[])+1</f>
        <v>84</v>
      </c>
      <c r="D89" s="5" t="str">
        <f>IF(ROW()-ROW(TranslationTable[])&lt;ROWS(GlossaryTable[])-1,INDEX(GlossaryTable[],ROW()-ROW(TranslationTable[])+2,COLUMN(GlossaryTable[[#Headers],[English (reference)]])-COLUMN(GlossaryTable[])+1),"")</f>
        <v/>
      </c>
      <c r="E89" s="10" t="str">
        <f>IF(AND(SourceLanguage&lt;&gt;"",ROW()-ROW(TranslationTable[])&lt;ROWS(GlossaryTable[])-1),INDEX(GlossaryTable[],ROW()-ROW(TranslationTable[])+2,MATCH(SourceLanguage,GlossaryTable[#Headers],0)),"")</f>
        <v/>
      </c>
      <c r="F89" s="5" t="str">
        <f>IF(AND(TargetLanguage&lt;&gt;"",ROW()-ROW(TranslationTable[])&lt;ROWS(GlossaryTable[])-1),INDEX(GlossaryTable[],ROW()-ROW(TranslationTable[])+2,MATCH(TargetLanguage,GlossaryTable[#Headers],0)),"")</f>
        <v/>
      </c>
    </row>
    <row r="90" spans="1:6" ht="39.950000000000003" customHeight="1" x14ac:dyDescent="0.15">
      <c r="A90" s="16"/>
      <c r="B90" s="4" t="str">
        <f>IF(ROW()-ROW(TranslationTable[])&lt;ROWS(GlossaryTable[])-1,INDEX(GlossaryTable[],ROW()-ROW(TranslationTable[])+2,1),"")</f>
        <v/>
      </c>
      <c r="C90" s="18">
        <f>ROW()-ROW(TranslationTable[])+1</f>
        <v>85</v>
      </c>
      <c r="D90" s="5" t="str">
        <f>IF(ROW()-ROW(TranslationTable[])&lt;ROWS(GlossaryTable[])-1,INDEX(GlossaryTable[],ROW()-ROW(TranslationTable[])+2,COLUMN(GlossaryTable[[#Headers],[English (reference)]])-COLUMN(GlossaryTable[])+1),"")</f>
        <v/>
      </c>
      <c r="E90" s="10" t="str">
        <f>IF(AND(SourceLanguage&lt;&gt;"",ROW()-ROW(TranslationTable[])&lt;ROWS(GlossaryTable[])-1),INDEX(GlossaryTable[],ROW()-ROW(TranslationTable[])+2,MATCH(SourceLanguage,GlossaryTable[#Headers],0)),"")</f>
        <v/>
      </c>
      <c r="F90" s="5" t="str">
        <f>IF(AND(TargetLanguage&lt;&gt;"",ROW()-ROW(TranslationTable[])&lt;ROWS(GlossaryTable[])-1),INDEX(GlossaryTable[],ROW()-ROW(TranslationTable[])+2,MATCH(TargetLanguage,GlossaryTable[#Headers],0)),"")</f>
        <v/>
      </c>
    </row>
    <row r="91" spans="1:6" ht="39.950000000000003" customHeight="1" x14ac:dyDescent="0.15">
      <c r="A91" s="16"/>
      <c r="B91" s="4" t="str">
        <f>IF(ROW()-ROW(TranslationTable[])&lt;ROWS(GlossaryTable[])-1,INDEX(GlossaryTable[],ROW()-ROW(TranslationTable[])+2,1),"")</f>
        <v/>
      </c>
      <c r="C91" s="18">
        <f>ROW()-ROW(TranslationTable[])+1</f>
        <v>86</v>
      </c>
      <c r="D91" s="5" t="str">
        <f>IF(ROW()-ROW(TranslationTable[])&lt;ROWS(GlossaryTable[])-1,INDEX(GlossaryTable[],ROW()-ROW(TranslationTable[])+2,COLUMN(GlossaryTable[[#Headers],[English (reference)]])-COLUMN(GlossaryTable[])+1),"")</f>
        <v/>
      </c>
      <c r="E91" s="10" t="str">
        <f>IF(AND(SourceLanguage&lt;&gt;"",ROW()-ROW(TranslationTable[])&lt;ROWS(GlossaryTable[])-1),INDEX(GlossaryTable[],ROW()-ROW(TranslationTable[])+2,MATCH(SourceLanguage,GlossaryTable[#Headers],0)),"")</f>
        <v/>
      </c>
      <c r="F91" s="5" t="str">
        <f>IF(AND(TargetLanguage&lt;&gt;"",ROW()-ROW(TranslationTable[])&lt;ROWS(GlossaryTable[])-1),INDEX(GlossaryTable[],ROW()-ROW(TranslationTable[])+2,MATCH(TargetLanguage,GlossaryTable[#Headers],0)),"")</f>
        <v/>
      </c>
    </row>
    <row r="92" spans="1:6" ht="39.950000000000003" customHeight="1" x14ac:dyDescent="0.15">
      <c r="A92" s="16"/>
      <c r="B92" s="4" t="str">
        <f>IF(ROW()-ROW(TranslationTable[])&lt;ROWS(GlossaryTable[])-1,INDEX(GlossaryTable[],ROW()-ROW(TranslationTable[])+2,1),"")</f>
        <v/>
      </c>
      <c r="C92" s="18">
        <f>ROW()-ROW(TranslationTable[])+1</f>
        <v>87</v>
      </c>
      <c r="D92" s="5" t="str">
        <f>IF(ROW()-ROW(TranslationTable[])&lt;ROWS(GlossaryTable[])-1,INDEX(GlossaryTable[],ROW()-ROW(TranslationTable[])+2,COLUMN(GlossaryTable[[#Headers],[English (reference)]])-COLUMN(GlossaryTable[])+1),"")</f>
        <v/>
      </c>
      <c r="E92" s="10" t="str">
        <f>IF(AND(SourceLanguage&lt;&gt;"",ROW()-ROW(TranslationTable[])&lt;ROWS(GlossaryTable[])-1),INDEX(GlossaryTable[],ROW()-ROW(TranslationTable[])+2,MATCH(SourceLanguage,GlossaryTable[#Headers],0)),"")</f>
        <v/>
      </c>
      <c r="F92" s="5" t="str">
        <f>IF(AND(TargetLanguage&lt;&gt;"",ROW()-ROW(TranslationTable[])&lt;ROWS(GlossaryTable[])-1),INDEX(GlossaryTable[],ROW()-ROW(TranslationTable[])+2,MATCH(TargetLanguage,GlossaryTable[#Headers],0)),"")</f>
        <v/>
      </c>
    </row>
    <row r="93" spans="1:6" ht="39.950000000000003" customHeight="1" x14ac:dyDescent="0.15">
      <c r="A93" s="16"/>
      <c r="B93" s="4" t="str">
        <f>IF(ROW()-ROW(TranslationTable[])&lt;ROWS(GlossaryTable[])-1,INDEX(GlossaryTable[],ROW()-ROW(TranslationTable[])+2,1),"")</f>
        <v/>
      </c>
      <c r="C93" s="18">
        <f>ROW()-ROW(TranslationTable[])+1</f>
        <v>88</v>
      </c>
      <c r="D93" s="5" t="str">
        <f>IF(ROW()-ROW(TranslationTable[])&lt;ROWS(GlossaryTable[])-1,INDEX(GlossaryTable[],ROW()-ROW(TranslationTable[])+2,COLUMN(GlossaryTable[[#Headers],[English (reference)]])-COLUMN(GlossaryTable[])+1),"")</f>
        <v/>
      </c>
      <c r="E93" s="10" t="str">
        <f>IF(AND(SourceLanguage&lt;&gt;"",ROW()-ROW(TranslationTable[])&lt;ROWS(GlossaryTable[])-1),INDEX(GlossaryTable[],ROW()-ROW(TranslationTable[])+2,MATCH(SourceLanguage,GlossaryTable[#Headers],0)),"")</f>
        <v/>
      </c>
      <c r="F93" s="5" t="str">
        <f>IF(AND(TargetLanguage&lt;&gt;"",ROW()-ROW(TranslationTable[])&lt;ROWS(GlossaryTable[])-1),INDEX(GlossaryTable[],ROW()-ROW(TranslationTable[])+2,MATCH(TargetLanguage,GlossaryTable[#Headers],0)),"")</f>
        <v/>
      </c>
    </row>
    <row r="94" spans="1:6" ht="39.950000000000003" customHeight="1" x14ac:dyDescent="0.15">
      <c r="A94" s="16"/>
      <c r="B94" s="4" t="str">
        <f>IF(ROW()-ROW(TranslationTable[])&lt;ROWS(GlossaryTable[])-1,INDEX(GlossaryTable[],ROW()-ROW(TranslationTable[])+2,1),"")</f>
        <v/>
      </c>
      <c r="C94" s="18">
        <f>ROW()-ROW(TranslationTable[])+1</f>
        <v>89</v>
      </c>
      <c r="D94" s="5" t="str">
        <f>IF(ROW()-ROW(TranslationTable[])&lt;ROWS(GlossaryTable[])-1,INDEX(GlossaryTable[],ROW()-ROW(TranslationTable[])+2,COLUMN(GlossaryTable[[#Headers],[English (reference)]])-COLUMN(GlossaryTable[])+1),"")</f>
        <v/>
      </c>
      <c r="E94" s="10" t="str">
        <f>IF(AND(SourceLanguage&lt;&gt;"",ROW()-ROW(TranslationTable[])&lt;ROWS(GlossaryTable[])-1),INDEX(GlossaryTable[],ROW()-ROW(TranslationTable[])+2,MATCH(SourceLanguage,GlossaryTable[#Headers],0)),"")</f>
        <v/>
      </c>
      <c r="F94" s="5" t="str">
        <f>IF(AND(TargetLanguage&lt;&gt;"",ROW()-ROW(TranslationTable[])&lt;ROWS(GlossaryTable[])-1),INDEX(GlossaryTable[],ROW()-ROW(TranslationTable[])+2,MATCH(TargetLanguage,GlossaryTable[#Headers],0)),"")</f>
        <v/>
      </c>
    </row>
    <row r="95" spans="1:6" ht="39.950000000000003" customHeight="1" x14ac:dyDescent="0.15">
      <c r="A95" s="16"/>
      <c r="B95" s="4" t="str">
        <f>IF(ROW()-ROW(TranslationTable[])&lt;ROWS(GlossaryTable[])-1,INDEX(GlossaryTable[],ROW()-ROW(TranslationTable[])+2,1),"")</f>
        <v/>
      </c>
      <c r="C95" s="18">
        <f>ROW()-ROW(TranslationTable[])+1</f>
        <v>90</v>
      </c>
      <c r="D95" s="5" t="str">
        <f>IF(ROW()-ROW(TranslationTable[])&lt;ROWS(GlossaryTable[])-1,INDEX(GlossaryTable[],ROW()-ROW(TranslationTable[])+2,COLUMN(GlossaryTable[[#Headers],[English (reference)]])-COLUMN(GlossaryTable[])+1),"")</f>
        <v/>
      </c>
      <c r="E95" s="10" t="str">
        <f>IF(AND(SourceLanguage&lt;&gt;"",ROW()-ROW(TranslationTable[])&lt;ROWS(GlossaryTable[])-1),INDEX(GlossaryTable[],ROW()-ROW(TranslationTable[])+2,MATCH(SourceLanguage,GlossaryTable[#Headers],0)),"")</f>
        <v/>
      </c>
      <c r="F95" s="5" t="str">
        <f>IF(AND(TargetLanguage&lt;&gt;"",ROW()-ROW(TranslationTable[])&lt;ROWS(GlossaryTable[])-1),INDEX(GlossaryTable[],ROW()-ROW(TranslationTable[])+2,MATCH(TargetLanguage,GlossaryTable[#Headers],0)),"")</f>
        <v/>
      </c>
    </row>
    <row r="96" spans="1:6" ht="39.950000000000003" customHeight="1" x14ac:dyDescent="0.15">
      <c r="A96" s="16"/>
      <c r="B96" s="4" t="str">
        <f>IF(ROW()-ROW(TranslationTable[])&lt;ROWS(GlossaryTable[])-1,INDEX(GlossaryTable[],ROW()-ROW(TranslationTable[])+2,1),"")</f>
        <v/>
      </c>
      <c r="C96" s="18">
        <f>ROW()-ROW(TranslationTable[])+1</f>
        <v>91</v>
      </c>
      <c r="D96" s="5" t="str">
        <f>IF(ROW()-ROW(TranslationTable[])&lt;ROWS(GlossaryTable[])-1,INDEX(GlossaryTable[],ROW()-ROW(TranslationTable[])+2,COLUMN(GlossaryTable[[#Headers],[English (reference)]])-COLUMN(GlossaryTable[])+1),"")</f>
        <v/>
      </c>
      <c r="E96" s="10" t="str">
        <f>IF(AND(SourceLanguage&lt;&gt;"",ROW()-ROW(TranslationTable[])&lt;ROWS(GlossaryTable[])-1),INDEX(GlossaryTable[],ROW()-ROW(TranslationTable[])+2,MATCH(SourceLanguage,GlossaryTable[#Headers],0)),"")</f>
        <v/>
      </c>
      <c r="F96" s="5" t="str">
        <f>IF(AND(TargetLanguage&lt;&gt;"",ROW()-ROW(TranslationTable[])&lt;ROWS(GlossaryTable[])-1),INDEX(GlossaryTable[],ROW()-ROW(TranslationTable[])+2,MATCH(TargetLanguage,GlossaryTable[#Headers],0)),"")</f>
        <v/>
      </c>
    </row>
    <row r="97" spans="1:6" ht="39.950000000000003" customHeight="1" x14ac:dyDescent="0.15">
      <c r="A97" s="16"/>
      <c r="B97" s="4" t="str">
        <f>IF(ROW()-ROW(TranslationTable[])&lt;ROWS(GlossaryTable[])-1,INDEX(GlossaryTable[],ROW()-ROW(TranslationTable[])+2,1),"")</f>
        <v/>
      </c>
      <c r="C97" s="18">
        <f>ROW()-ROW(TranslationTable[])+1</f>
        <v>92</v>
      </c>
      <c r="D97" s="5" t="str">
        <f>IF(ROW()-ROW(TranslationTable[])&lt;ROWS(GlossaryTable[])-1,INDEX(GlossaryTable[],ROW()-ROW(TranslationTable[])+2,COLUMN(GlossaryTable[[#Headers],[English (reference)]])-COLUMN(GlossaryTable[])+1),"")</f>
        <v/>
      </c>
      <c r="E97" s="10" t="str">
        <f>IF(AND(SourceLanguage&lt;&gt;"",ROW()-ROW(TranslationTable[])&lt;ROWS(GlossaryTable[])-1),INDEX(GlossaryTable[],ROW()-ROW(TranslationTable[])+2,MATCH(SourceLanguage,GlossaryTable[#Headers],0)),"")</f>
        <v/>
      </c>
      <c r="F97" s="5" t="str">
        <f>IF(AND(TargetLanguage&lt;&gt;"",ROW()-ROW(TranslationTable[])&lt;ROWS(GlossaryTable[])-1),INDEX(GlossaryTable[],ROW()-ROW(TranslationTable[])+2,MATCH(TargetLanguage,GlossaryTable[#Headers],0)),"")</f>
        <v/>
      </c>
    </row>
    <row r="98" spans="1:6" ht="39.950000000000003" customHeight="1" x14ac:dyDescent="0.15">
      <c r="A98" s="16"/>
      <c r="B98" s="4" t="str">
        <f>IF(ROW()-ROW(TranslationTable[])&lt;ROWS(GlossaryTable[])-1,INDEX(GlossaryTable[],ROW()-ROW(TranslationTable[])+2,1),"")</f>
        <v/>
      </c>
      <c r="C98" s="18">
        <f>ROW()-ROW(TranslationTable[])+1</f>
        <v>93</v>
      </c>
      <c r="D98" s="5" t="str">
        <f>IF(ROW()-ROW(TranslationTable[])&lt;ROWS(GlossaryTable[])-1,INDEX(GlossaryTable[],ROW()-ROW(TranslationTable[])+2,COLUMN(GlossaryTable[[#Headers],[English (reference)]])-COLUMN(GlossaryTable[])+1),"")</f>
        <v/>
      </c>
      <c r="E98" s="10" t="str">
        <f>IF(AND(SourceLanguage&lt;&gt;"",ROW()-ROW(TranslationTable[])&lt;ROWS(GlossaryTable[])-1),INDEX(GlossaryTable[],ROW()-ROW(TranslationTable[])+2,MATCH(SourceLanguage,GlossaryTable[#Headers],0)),"")</f>
        <v/>
      </c>
      <c r="F98" s="5" t="str">
        <f>IF(AND(TargetLanguage&lt;&gt;"",ROW()-ROW(TranslationTable[])&lt;ROWS(GlossaryTable[])-1),INDEX(GlossaryTable[],ROW()-ROW(TranslationTable[])+2,MATCH(TargetLanguage,GlossaryTable[#Headers],0)),"")</f>
        <v/>
      </c>
    </row>
    <row r="99" spans="1:6" ht="39.950000000000003" customHeight="1" x14ac:dyDescent="0.15">
      <c r="A99" s="16"/>
      <c r="B99" s="4" t="str">
        <f>IF(ROW()-ROW(TranslationTable[])&lt;ROWS(GlossaryTable[])-1,INDEX(GlossaryTable[],ROW()-ROW(TranslationTable[])+2,1),"")</f>
        <v/>
      </c>
      <c r="C99" s="18">
        <f>ROW()-ROW(TranslationTable[])+1</f>
        <v>94</v>
      </c>
      <c r="D99" s="5" t="str">
        <f>IF(ROW()-ROW(TranslationTable[])&lt;ROWS(GlossaryTable[])-1,INDEX(GlossaryTable[],ROW()-ROW(TranslationTable[])+2,COLUMN(GlossaryTable[[#Headers],[English (reference)]])-COLUMN(GlossaryTable[])+1),"")</f>
        <v/>
      </c>
      <c r="E99" s="10" t="str">
        <f>IF(AND(SourceLanguage&lt;&gt;"",ROW()-ROW(TranslationTable[])&lt;ROWS(GlossaryTable[])-1),INDEX(GlossaryTable[],ROW()-ROW(TranslationTable[])+2,MATCH(SourceLanguage,GlossaryTable[#Headers],0)),"")</f>
        <v/>
      </c>
      <c r="F99" s="5" t="str">
        <f>IF(AND(TargetLanguage&lt;&gt;"",ROW()-ROW(TranslationTable[])&lt;ROWS(GlossaryTable[])-1),INDEX(GlossaryTable[],ROW()-ROW(TranslationTable[])+2,MATCH(TargetLanguage,GlossaryTable[#Headers],0)),"")</f>
        <v/>
      </c>
    </row>
    <row r="100" spans="1:6" ht="39.950000000000003" customHeight="1" x14ac:dyDescent="0.15">
      <c r="A100" s="16"/>
      <c r="B100" s="4" t="str">
        <f>IF(ROW()-ROW(TranslationTable[])&lt;ROWS(GlossaryTable[])-1,INDEX(GlossaryTable[],ROW()-ROW(TranslationTable[])+2,1),"")</f>
        <v/>
      </c>
      <c r="C100" s="18">
        <f>ROW()-ROW(TranslationTable[])+1</f>
        <v>95</v>
      </c>
      <c r="D100" s="5" t="str">
        <f>IF(ROW()-ROW(TranslationTable[])&lt;ROWS(GlossaryTable[])-1,INDEX(GlossaryTable[],ROW()-ROW(TranslationTable[])+2,COLUMN(GlossaryTable[[#Headers],[English (reference)]])-COLUMN(GlossaryTable[])+1),"")</f>
        <v/>
      </c>
      <c r="E100" s="10" t="str">
        <f>IF(AND(SourceLanguage&lt;&gt;"",ROW()-ROW(TranslationTable[])&lt;ROWS(GlossaryTable[])-1),INDEX(GlossaryTable[],ROW()-ROW(TranslationTable[])+2,MATCH(SourceLanguage,GlossaryTable[#Headers],0)),"")</f>
        <v/>
      </c>
      <c r="F100" s="5" t="str">
        <f>IF(AND(TargetLanguage&lt;&gt;"",ROW()-ROW(TranslationTable[])&lt;ROWS(GlossaryTable[])-1),INDEX(GlossaryTable[],ROW()-ROW(TranslationTable[])+2,MATCH(TargetLanguage,GlossaryTable[#Headers],0)),"")</f>
        <v/>
      </c>
    </row>
    <row r="101" spans="1:6" ht="39.950000000000003" customHeight="1" x14ac:dyDescent="0.15">
      <c r="A101" s="16"/>
      <c r="B101" s="4" t="str">
        <f>IF(ROW()-ROW(TranslationTable[])&lt;ROWS(GlossaryTable[])-1,INDEX(GlossaryTable[],ROW()-ROW(TranslationTable[])+2,1),"")</f>
        <v/>
      </c>
      <c r="C101" s="18">
        <f>ROW()-ROW(TranslationTable[])+1</f>
        <v>96</v>
      </c>
      <c r="D101" s="5" t="str">
        <f>IF(ROW()-ROW(TranslationTable[])&lt;ROWS(GlossaryTable[])-1,INDEX(GlossaryTable[],ROW()-ROW(TranslationTable[])+2,COLUMN(GlossaryTable[[#Headers],[English (reference)]])-COLUMN(GlossaryTable[])+1),"")</f>
        <v/>
      </c>
      <c r="E101" s="10" t="str">
        <f>IF(AND(SourceLanguage&lt;&gt;"",ROW()-ROW(TranslationTable[])&lt;ROWS(GlossaryTable[])-1),INDEX(GlossaryTable[],ROW()-ROW(TranslationTable[])+2,MATCH(SourceLanguage,GlossaryTable[#Headers],0)),"")</f>
        <v/>
      </c>
      <c r="F101" s="5" t="str">
        <f>IF(AND(TargetLanguage&lt;&gt;"",ROW()-ROW(TranslationTable[])&lt;ROWS(GlossaryTable[])-1),INDEX(GlossaryTable[],ROW()-ROW(TranslationTable[])+2,MATCH(TargetLanguage,GlossaryTable[#Headers],0)),"")</f>
        <v/>
      </c>
    </row>
    <row r="102" spans="1:6" ht="39.950000000000003" customHeight="1" x14ac:dyDescent="0.15">
      <c r="A102" s="16"/>
      <c r="B102" s="4" t="str">
        <f>IF(ROW()-ROW(TranslationTable[])&lt;ROWS(GlossaryTable[])-1,INDEX(GlossaryTable[],ROW()-ROW(TranslationTable[])+2,1),"")</f>
        <v/>
      </c>
      <c r="C102" s="18">
        <f>ROW()-ROW(TranslationTable[])+1</f>
        <v>97</v>
      </c>
      <c r="D102" s="5" t="str">
        <f>IF(ROW()-ROW(TranslationTable[])&lt;ROWS(GlossaryTable[])-1,INDEX(GlossaryTable[],ROW()-ROW(TranslationTable[])+2,COLUMN(GlossaryTable[[#Headers],[English (reference)]])-COLUMN(GlossaryTable[])+1),"")</f>
        <v/>
      </c>
      <c r="E102" s="10" t="str">
        <f>IF(AND(SourceLanguage&lt;&gt;"",ROW()-ROW(TranslationTable[])&lt;ROWS(GlossaryTable[])-1),INDEX(GlossaryTable[],ROW()-ROW(TranslationTable[])+2,MATCH(SourceLanguage,GlossaryTable[#Headers],0)),"")</f>
        <v/>
      </c>
      <c r="F102" s="5" t="str">
        <f>IF(AND(TargetLanguage&lt;&gt;"",ROW()-ROW(TranslationTable[])&lt;ROWS(GlossaryTable[])-1),INDEX(GlossaryTable[],ROW()-ROW(TranslationTable[])+2,MATCH(TargetLanguage,GlossaryTable[#Headers],0)),"")</f>
        <v/>
      </c>
    </row>
    <row r="103" spans="1:6" ht="39.950000000000003" customHeight="1" x14ac:dyDescent="0.15">
      <c r="A103" s="16"/>
      <c r="B103" s="4" t="str">
        <f>IF(ROW()-ROW(TranslationTable[])&lt;ROWS(GlossaryTable[])-1,INDEX(GlossaryTable[],ROW()-ROW(TranslationTable[])+2,1),"")</f>
        <v/>
      </c>
      <c r="C103" s="18">
        <f>ROW()-ROW(TranslationTable[])+1</f>
        <v>98</v>
      </c>
      <c r="D103" s="5" t="str">
        <f>IF(ROW()-ROW(TranslationTable[])&lt;ROWS(GlossaryTable[])-1,INDEX(GlossaryTable[],ROW()-ROW(TranslationTable[])+2,COLUMN(GlossaryTable[[#Headers],[English (reference)]])-COLUMN(GlossaryTable[])+1),"")</f>
        <v/>
      </c>
      <c r="E103" s="10" t="str">
        <f>IF(AND(SourceLanguage&lt;&gt;"",ROW()-ROW(TranslationTable[])&lt;ROWS(GlossaryTable[])-1),INDEX(GlossaryTable[],ROW()-ROW(TranslationTable[])+2,MATCH(SourceLanguage,GlossaryTable[#Headers],0)),"")</f>
        <v/>
      </c>
      <c r="F103" s="5" t="str">
        <f>IF(AND(TargetLanguage&lt;&gt;"",ROW()-ROW(TranslationTable[])&lt;ROWS(GlossaryTable[])-1),INDEX(GlossaryTable[],ROW()-ROW(TranslationTable[])+2,MATCH(TargetLanguage,GlossaryTable[#Headers],0)),"")</f>
        <v/>
      </c>
    </row>
    <row r="104" spans="1:6" ht="39.950000000000003" customHeight="1" x14ac:dyDescent="0.15">
      <c r="A104" s="16"/>
      <c r="B104" s="4" t="str">
        <f>IF(ROW()-ROW(TranslationTable[])&lt;ROWS(GlossaryTable[])-1,INDEX(GlossaryTable[],ROW()-ROW(TranslationTable[])+2,1),"")</f>
        <v/>
      </c>
      <c r="C104" s="18">
        <f>ROW()-ROW(TranslationTable[])+1</f>
        <v>99</v>
      </c>
      <c r="D104" s="5" t="str">
        <f>IF(ROW()-ROW(TranslationTable[])&lt;ROWS(GlossaryTable[])-1,INDEX(GlossaryTable[],ROW()-ROW(TranslationTable[])+2,COLUMN(GlossaryTable[[#Headers],[English (reference)]])-COLUMN(GlossaryTable[])+1),"")</f>
        <v/>
      </c>
      <c r="E104" s="10" t="str">
        <f>IF(AND(SourceLanguage&lt;&gt;"",ROW()-ROW(TranslationTable[])&lt;ROWS(GlossaryTable[])-1),INDEX(GlossaryTable[],ROW()-ROW(TranslationTable[])+2,MATCH(SourceLanguage,GlossaryTable[#Headers],0)),"")</f>
        <v/>
      </c>
      <c r="F104" s="5" t="str">
        <f>IF(AND(TargetLanguage&lt;&gt;"",ROW()-ROW(TranslationTable[])&lt;ROWS(GlossaryTable[])-1),INDEX(GlossaryTable[],ROW()-ROW(TranslationTable[])+2,MATCH(TargetLanguage,GlossaryTable[#Headers],0)),"")</f>
        <v/>
      </c>
    </row>
    <row r="105" spans="1:6" ht="39.950000000000003" customHeight="1" x14ac:dyDescent="0.15">
      <c r="A105" s="16"/>
      <c r="B105" s="4" t="str">
        <f>IF(ROW()-ROW(TranslationTable[])&lt;ROWS(GlossaryTable[])-1,INDEX(GlossaryTable[],ROW()-ROW(TranslationTable[])+2,1),"")</f>
        <v/>
      </c>
      <c r="C105" s="18">
        <f>ROW()-ROW(TranslationTable[])+1</f>
        <v>100</v>
      </c>
      <c r="D105" s="5" t="str">
        <f>IF(ROW()-ROW(TranslationTable[])&lt;ROWS(GlossaryTable[])-1,INDEX(GlossaryTable[],ROW()-ROW(TranslationTable[])+2,COLUMN(GlossaryTable[[#Headers],[English (reference)]])-COLUMN(GlossaryTable[])+1),"")</f>
        <v/>
      </c>
      <c r="E105" s="10" t="str">
        <f>IF(AND(SourceLanguage&lt;&gt;"",ROW()-ROW(TranslationTable[])&lt;ROWS(GlossaryTable[])-1),INDEX(GlossaryTable[],ROW()-ROW(TranslationTable[])+2,MATCH(SourceLanguage,GlossaryTable[#Headers],0)),"")</f>
        <v/>
      </c>
      <c r="F105" s="5" t="str">
        <f>IF(AND(TargetLanguage&lt;&gt;"",ROW()-ROW(TranslationTable[])&lt;ROWS(GlossaryTable[])-1),INDEX(GlossaryTable[],ROW()-ROW(TranslationTable[])+2,MATCH(TargetLanguage,GlossaryTable[#Headers],0)),"")</f>
        <v/>
      </c>
    </row>
    <row r="106" spans="1:6" ht="39.950000000000003" customHeight="1" x14ac:dyDescent="0.15">
      <c r="A106" s="16"/>
      <c r="B106" s="4" t="str">
        <f>IF(ROW()-ROW(TranslationTable[])&lt;ROWS(GlossaryTable[])-1,INDEX(GlossaryTable[],ROW()-ROW(TranslationTable[])+2,1),"")</f>
        <v/>
      </c>
      <c r="C106" s="18">
        <f>ROW()-ROW(TranslationTable[])+1</f>
        <v>101</v>
      </c>
      <c r="D106" s="5" t="str">
        <f>IF(ROW()-ROW(TranslationTable[])&lt;ROWS(GlossaryTable[])-1,INDEX(GlossaryTable[],ROW()-ROW(TranslationTable[])+2,COLUMN(GlossaryTable[[#Headers],[English (reference)]])-COLUMN(GlossaryTable[])+1),"")</f>
        <v/>
      </c>
      <c r="E106" s="10" t="str">
        <f>IF(AND(SourceLanguage&lt;&gt;"",ROW()-ROW(TranslationTable[])&lt;ROWS(GlossaryTable[])-1),INDEX(GlossaryTable[],ROW()-ROW(TranslationTable[])+2,MATCH(SourceLanguage,GlossaryTable[#Headers],0)),"")</f>
        <v/>
      </c>
      <c r="F106" s="5" t="str">
        <f>IF(AND(TargetLanguage&lt;&gt;"",ROW()-ROW(TranslationTable[])&lt;ROWS(GlossaryTable[])-1),INDEX(GlossaryTable[],ROW()-ROW(TranslationTable[])+2,MATCH(TargetLanguage,GlossaryTable[#Headers],0)),"")</f>
        <v/>
      </c>
    </row>
    <row r="107" spans="1:6" ht="39.950000000000003" customHeight="1" x14ac:dyDescent="0.15">
      <c r="A107" s="16"/>
      <c r="B107" s="4" t="str">
        <f>IF(ROW()-ROW(TranslationTable[])&lt;ROWS(GlossaryTable[])-1,INDEX(GlossaryTable[],ROW()-ROW(TranslationTable[])+2,1),"")</f>
        <v/>
      </c>
      <c r="C107" s="18">
        <f>ROW()-ROW(TranslationTable[])+1</f>
        <v>102</v>
      </c>
      <c r="D107" s="5" t="str">
        <f>IF(ROW()-ROW(TranslationTable[])&lt;ROWS(GlossaryTable[])-1,INDEX(GlossaryTable[],ROW()-ROW(TranslationTable[])+2,COLUMN(GlossaryTable[[#Headers],[English (reference)]])-COLUMN(GlossaryTable[])+1),"")</f>
        <v/>
      </c>
      <c r="E107" s="10" t="str">
        <f>IF(AND(SourceLanguage&lt;&gt;"",ROW()-ROW(TranslationTable[])&lt;ROWS(GlossaryTable[])-1),INDEX(GlossaryTable[],ROW()-ROW(TranslationTable[])+2,MATCH(SourceLanguage,GlossaryTable[#Headers],0)),"")</f>
        <v/>
      </c>
      <c r="F107" s="5" t="str">
        <f>IF(AND(TargetLanguage&lt;&gt;"",ROW()-ROW(TranslationTable[])&lt;ROWS(GlossaryTable[])-1),INDEX(GlossaryTable[],ROW()-ROW(TranslationTable[])+2,MATCH(TargetLanguage,GlossaryTable[#Headers],0)),"")</f>
        <v/>
      </c>
    </row>
    <row r="108" spans="1:6" ht="39.950000000000003" customHeight="1" x14ac:dyDescent="0.15">
      <c r="A108" s="16"/>
      <c r="B108" s="4" t="str">
        <f>IF(ROW()-ROW(TranslationTable[])&lt;ROWS(GlossaryTable[])-1,INDEX(GlossaryTable[],ROW()-ROW(TranslationTable[])+2,1),"")</f>
        <v/>
      </c>
      <c r="C108" s="18">
        <f>ROW()-ROW(TranslationTable[])+1</f>
        <v>103</v>
      </c>
      <c r="D108" s="5" t="str">
        <f>IF(ROW()-ROW(TranslationTable[])&lt;ROWS(GlossaryTable[])-1,INDEX(GlossaryTable[],ROW()-ROW(TranslationTable[])+2,COLUMN(GlossaryTable[[#Headers],[English (reference)]])-COLUMN(GlossaryTable[])+1),"")</f>
        <v/>
      </c>
      <c r="E108" s="10" t="str">
        <f>IF(AND(SourceLanguage&lt;&gt;"",ROW()-ROW(TranslationTable[])&lt;ROWS(GlossaryTable[])-1),INDEX(GlossaryTable[],ROW()-ROW(TranslationTable[])+2,MATCH(SourceLanguage,GlossaryTable[#Headers],0)),"")</f>
        <v/>
      </c>
      <c r="F108" s="5" t="str">
        <f>IF(AND(TargetLanguage&lt;&gt;"",ROW()-ROW(TranslationTable[])&lt;ROWS(GlossaryTable[])-1),INDEX(GlossaryTable[],ROW()-ROW(TranslationTable[])+2,MATCH(TargetLanguage,GlossaryTable[#Headers],0)),"")</f>
        <v/>
      </c>
    </row>
    <row r="109" spans="1:6" ht="39.950000000000003" customHeight="1" x14ac:dyDescent="0.15">
      <c r="A109" s="16"/>
      <c r="B109" s="4" t="str">
        <f>IF(ROW()-ROW(TranslationTable[])&lt;ROWS(GlossaryTable[])-1,INDEX(GlossaryTable[],ROW()-ROW(TranslationTable[])+2,1),"")</f>
        <v/>
      </c>
      <c r="C109" s="18">
        <f>ROW()-ROW(TranslationTable[])+1</f>
        <v>104</v>
      </c>
      <c r="D109" s="5" t="str">
        <f>IF(ROW()-ROW(TranslationTable[])&lt;ROWS(GlossaryTable[])-1,INDEX(GlossaryTable[],ROW()-ROW(TranslationTable[])+2,COLUMN(GlossaryTable[[#Headers],[English (reference)]])-COLUMN(GlossaryTable[])+1),"")</f>
        <v/>
      </c>
      <c r="E109" s="10" t="str">
        <f>IF(AND(SourceLanguage&lt;&gt;"",ROW()-ROW(TranslationTable[])&lt;ROWS(GlossaryTable[])-1),INDEX(GlossaryTable[],ROW()-ROW(TranslationTable[])+2,MATCH(SourceLanguage,GlossaryTable[#Headers],0)),"")</f>
        <v/>
      </c>
      <c r="F109" s="5" t="str">
        <f>IF(AND(TargetLanguage&lt;&gt;"",ROW()-ROW(TranslationTable[])&lt;ROWS(GlossaryTable[])-1),INDEX(GlossaryTable[],ROW()-ROW(TranslationTable[])+2,MATCH(TargetLanguage,GlossaryTable[#Headers],0)),"")</f>
        <v/>
      </c>
    </row>
    <row r="110" spans="1:6" ht="39.950000000000003" customHeight="1" x14ac:dyDescent="0.15">
      <c r="A110" s="16"/>
      <c r="B110" s="4" t="str">
        <f>IF(ROW()-ROW(TranslationTable[])&lt;ROWS(GlossaryTable[])-1,INDEX(GlossaryTable[],ROW()-ROW(TranslationTable[])+2,1),"")</f>
        <v/>
      </c>
      <c r="C110" s="18">
        <f>ROW()-ROW(TranslationTable[])+1</f>
        <v>105</v>
      </c>
      <c r="D110" s="5" t="str">
        <f>IF(ROW()-ROW(TranslationTable[])&lt;ROWS(GlossaryTable[])-1,INDEX(GlossaryTable[],ROW()-ROW(TranslationTable[])+2,COLUMN(GlossaryTable[[#Headers],[English (reference)]])-COLUMN(GlossaryTable[])+1),"")</f>
        <v/>
      </c>
      <c r="E110" s="10" t="str">
        <f>IF(AND(SourceLanguage&lt;&gt;"",ROW()-ROW(TranslationTable[])&lt;ROWS(GlossaryTable[])-1),INDEX(GlossaryTable[],ROW()-ROW(TranslationTable[])+2,MATCH(SourceLanguage,GlossaryTable[#Headers],0)),"")</f>
        <v/>
      </c>
      <c r="F110" s="5" t="str">
        <f>IF(AND(TargetLanguage&lt;&gt;"",ROW()-ROW(TranslationTable[])&lt;ROWS(GlossaryTable[])-1),INDEX(GlossaryTable[],ROW()-ROW(TranslationTable[])+2,MATCH(TargetLanguage,GlossaryTable[#Headers],0)),"")</f>
        <v/>
      </c>
    </row>
    <row r="111" spans="1:6" ht="39.950000000000003" customHeight="1" x14ac:dyDescent="0.15">
      <c r="A111" s="16"/>
      <c r="B111" s="4" t="str">
        <f>IF(ROW()-ROW(TranslationTable[])&lt;ROWS(GlossaryTable[])-1,INDEX(GlossaryTable[],ROW()-ROW(TranslationTable[])+2,1),"")</f>
        <v/>
      </c>
      <c r="C111" s="18">
        <f>ROW()-ROW(TranslationTable[])+1</f>
        <v>106</v>
      </c>
      <c r="D111" s="5" t="str">
        <f>IF(ROW()-ROW(TranslationTable[])&lt;ROWS(GlossaryTable[])-1,INDEX(GlossaryTable[],ROW()-ROW(TranslationTable[])+2,COLUMN(GlossaryTable[[#Headers],[English (reference)]])-COLUMN(GlossaryTable[])+1),"")</f>
        <v/>
      </c>
      <c r="E111" s="10" t="str">
        <f>IF(AND(SourceLanguage&lt;&gt;"",ROW()-ROW(TranslationTable[])&lt;ROWS(GlossaryTable[])-1),INDEX(GlossaryTable[],ROW()-ROW(TranslationTable[])+2,MATCH(SourceLanguage,GlossaryTable[#Headers],0)),"")</f>
        <v/>
      </c>
      <c r="F111" s="5" t="str">
        <f>IF(AND(TargetLanguage&lt;&gt;"",ROW()-ROW(TranslationTable[])&lt;ROWS(GlossaryTable[])-1),INDEX(GlossaryTable[],ROW()-ROW(TranslationTable[])+2,MATCH(TargetLanguage,GlossaryTable[#Headers],0)),"")</f>
        <v/>
      </c>
    </row>
    <row r="112" spans="1:6" ht="39.950000000000003" customHeight="1" x14ac:dyDescent="0.15">
      <c r="A112" s="16"/>
      <c r="B112" s="4" t="str">
        <f>IF(ROW()-ROW(TranslationTable[])&lt;ROWS(GlossaryTable[])-1,INDEX(GlossaryTable[],ROW()-ROW(TranslationTable[])+2,1),"")</f>
        <v/>
      </c>
      <c r="C112" s="18">
        <f>ROW()-ROW(TranslationTable[])+1</f>
        <v>107</v>
      </c>
      <c r="D112" s="5" t="str">
        <f>IF(ROW()-ROW(TranslationTable[])&lt;ROWS(GlossaryTable[])-1,INDEX(GlossaryTable[],ROW()-ROW(TranslationTable[])+2,COLUMN(GlossaryTable[[#Headers],[English (reference)]])-COLUMN(GlossaryTable[])+1),"")</f>
        <v/>
      </c>
      <c r="E112" s="10" t="str">
        <f>IF(AND(SourceLanguage&lt;&gt;"",ROW()-ROW(TranslationTable[])&lt;ROWS(GlossaryTable[])-1),INDEX(GlossaryTable[],ROW()-ROW(TranslationTable[])+2,MATCH(SourceLanguage,GlossaryTable[#Headers],0)),"")</f>
        <v/>
      </c>
      <c r="F112" s="5" t="str">
        <f>IF(AND(TargetLanguage&lt;&gt;"",ROW()-ROW(TranslationTable[])&lt;ROWS(GlossaryTable[])-1),INDEX(GlossaryTable[],ROW()-ROW(TranslationTable[])+2,MATCH(TargetLanguage,GlossaryTable[#Headers],0)),"")</f>
        <v/>
      </c>
    </row>
    <row r="113" spans="1:6" ht="39.950000000000003" customHeight="1" x14ac:dyDescent="0.15">
      <c r="A113" s="16"/>
      <c r="B113" s="4" t="str">
        <f>IF(ROW()-ROW(TranslationTable[])&lt;ROWS(GlossaryTable[])-1,INDEX(GlossaryTable[],ROW()-ROW(TranslationTable[])+2,1),"")</f>
        <v/>
      </c>
      <c r="C113" s="18">
        <f>ROW()-ROW(TranslationTable[])+1</f>
        <v>108</v>
      </c>
      <c r="D113" s="5" t="str">
        <f>IF(ROW()-ROW(TranslationTable[])&lt;ROWS(GlossaryTable[])-1,INDEX(GlossaryTable[],ROW()-ROW(TranslationTable[])+2,COLUMN(GlossaryTable[[#Headers],[English (reference)]])-COLUMN(GlossaryTable[])+1),"")</f>
        <v/>
      </c>
      <c r="E113" s="10" t="str">
        <f>IF(AND(SourceLanguage&lt;&gt;"",ROW()-ROW(TranslationTable[])&lt;ROWS(GlossaryTable[])-1),INDEX(GlossaryTable[],ROW()-ROW(TranslationTable[])+2,MATCH(SourceLanguage,GlossaryTable[#Headers],0)),"")</f>
        <v/>
      </c>
      <c r="F113" s="5" t="str">
        <f>IF(AND(TargetLanguage&lt;&gt;"",ROW()-ROW(TranslationTable[])&lt;ROWS(GlossaryTable[])-1),INDEX(GlossaryTable[],ROW()-ROW(TranslationTable[])+2,MATCH(TargetLanguage,GlossaryTable[#Headers],0)),"")</f>
        <v/>
      </c>
    </row>
    <row r="114" spans="1:6" ht="39.950000000000003" customHeight="1" x14ac:dyDescent="0.15">
      <c r="A114" s="16"/>
      <c r="B114" s="4" t="str">
        <f>IF(ROW()-ROW(TranslationTable[])&lt;ROWS(GlossaryTable[])-1,INDEX(GlossaryTable[],ROW()-ROW(TranslationTable[])+2,1),"")</f>
        <v/>
      </c>
      <c r="C114" s="18">
        <f>ROW()-ROW(TranslationTable[])+1</f>
        <v>109</v>
      </c>
      <c r="D114" s="5" t="str">
        <f>IF(ROW()-ROW(TranslationTable[])&lt;ROWS(GlossaryTable[])-1,INDEX(GlossaryTable[],ROW()-ROW(TranslationTable[])+2,COLUMN(GlossaryTable[[#Headers],[English (reference)]])-COLUMN(GlossaryTable[])+1),"")</f>
        <v/>
      </c>
      <c r="E114" s="10" t="str">
        <f>IF(AND(SourceLanguage&lt;&gt;"",ROW()-ROW(TranslationTable[])&lt;ROWS(GlossaryTable[])-1),INDEX(GlossaryTable[],ROW()-ROW(TranslationTable[])+2,MATCH(SourceLanguage,GlossaryTable[#Headers],0)),"")</f>
        <v/>
      </c>
      <c r="F114" s="5" t="str">
        <f>IF(AND(TargetLanguage&lt;&gt;"",ROW()-ROW(TranslationTable[])&lt;ROWS(GlossaryTable[])-1),INDEX(GlossaryTable[],ROW()-ROW(TranslationTable[])+2,MATCH(TargetLanguage,GlossaryTable[#Headers],0)),"")</f>
        <v/>
      </c>
    </row>
    <row r="115" spans="1:6" ht="39.950000000000003" customHeight="1" x14ac:dyDescent="0.15">
      <c r="A115" s="16"/>
      <c r="B115" s="4" t="str">
        <f>IF(ROW()-ROW(TranslationTable[])&lt;ROWS(GlossaryTable[])-1,INDEX(GlossaryTable[],ROW()-ROW(TranslationTable[])+2,1),"")</f>
        <v/>
      </c>
      <c r="C115" s="18">
        <f>ROW()-ROW(TranslationTable[])+1</f>
        <v>110</v>
      </c>
      <c r="D115" s="5" t="str">
        <f>IF(ROW()-ROW(TranslationTable[])&lt;ROWS(GlossaryTable[])-1,INDEX(GlossaryTable[],ROW()-ROW(TranslationTable[])+2,COLUMN(GlossaryTable[[#Headers],[English (reference)]])-COLUMN(GlossaryTable[])+1),"")</f>
        <v/>
      </c>
      <c r="E115" s="10" t="str">
        <f>IF(AND(SourceLanguage&lt;&gt;"",ROW()-ROW(TranslationTable[])&lt;ROWS(GlossaryTable[])-1),INDEX(GlossaryTable[],ROW()-ROW(TranslationTable[])+2,MATCH(SourceLanguage,GlossaryTable[#Headers],0)),"")</f>
        <v/>
      </c>
      <c r="F115" s="5" t="str">
        <f>IF(AND(TargetLanguage&lt;&gt;"",ROW()-ROW(TranslationTable[])&lt;ROWS(GlossaryTable[])-1),INDEX(GlossaryTable[],ROW()-ROW(TranslationTable[])+2,MATCH(TargetLanguage,GlossaryTable[#Headers],0)),"")</f>
        <v/>
      </c>
    </row>
    <row r="116" spans="1:6" ht="39.950000000000003" customHeight="1" x14ac:dyDescent="0.15">
      <c r="A116" s="16"/>
      <c r="B116" s="4" t="str">
        <f>IF(ROW()-ROW(TranslationTable[])&lt;ROWS(GlossaryTable[])-1,INDEX(GlossaryTable[],ROW()-ROW(TranslationTable[])+2,1),"")</f>
        <v/>
      </c>
      <c r="C116" s="18">
        <f>ROW()-ROW(TranslationTable[])+1</f>
        <v>111</v>
      </c>
      <c r="D116" s="5" t="str">
        <f>IF(ROW()-ROW(TranslationTable[])&lt;ROWS(GlossaryTable[])-1,INDEX(GlossaryTable[],ROW()-ROW(TranslationTable[])+2,COLUMN(GlossaryTable[[#Headers],[English (reference)]])-COLUMN(GlossaryTable[])+1),"")</f>
        <v/>
      </c>
      <c r="E116" s="10" t="str">
        <f>IF(AND(SourceLanguage&lt;&gt;"",ROW()-ROW(TranslationTable[])&lt;ROWS(GlossaryTable[])-1),INDEX(GlossaryTable[],ROW()-ROW(TranslationTable[])+2,MATCH(SourceLanguage,GlossaryTable[#Headers],0)),"")</f>
        <v/>
      </c>
      <c r="F116" s="5" t="str">
        <f>IF(AND(TargetLanguage&lt;&gt;"",ROW()-ROW(TranslationTable[])&lt;ROWS(GlossaryTable[])-1),INDEX(GlossaryTable[],ROW()-ROW(TranslationTable[])+2,MATCH(TargetLanguage,GlossaryTable[#Headers],0)),"")</f>
        <v/>
      </c>
    </row>
    <row r="117" spans="1:6" ht="39.950000000000003" customHeight="1" x14ac:dyDescent="0.15">
      <c r="A117" s="16"/>
      <c r="B117" s="4" t="str">
        <f>IF(ROW()-ROW(TranslationTable[])&lt;ROWS(GlossaryTable[])-1,INDEX(GlossaryTable[],ROW()-ROW(TranslationTable[])+2,1),"")</f>
        <v/>
      </c>
      <c r="C117" s="18">
        <f>ROW()-ROW(TranslationTable[])+1</f>
        <v>112</v>
      </c>
      <c r="D117" s="5" t="str">
        <f>IF(ROW()-ROW(TranslationTable[])&lt;ROWS(GlossaryTable[])-1,INDEX(GlossaryTable[],ROW()-ROW(TranslationTable[])+2,COLUMN(GlossaryTable[[#Headers],[English (reference)]])-COLUMN(GlossaryTable[])+1),"")</f>
        <v/>
      </c>
      <c r="E117" s="10" t="str">
        <f>IF(AND(SourceLanguage&lt;&gt;"",ROW()-ROW(TranslationTable[])&lt;ROWS(GlossaryTable[])-1),INDEX(GlossaryTable[],ROW()-ROW(TranslationTable[])+2,MATCH(SourceLanguage,GlossaryTable[#Headers],0)),"")</f>
        <v/>
      </c>
      <c r="F117" s="5" t="str">
        <f>IF(AND(TargetLanguage&lt;&gt;"",ROW()-ROW(TranslationTable[])&lt;ROWS(GlossaryTable[])-1),INDEX(GlossaryTable[],ROW()-ROW(TranslationTable[])+2,MATCH(TargetLanguage,GlossaryTable[#Headers],0)),"")</f>
        <v/>
      </c>
    </row>
    <row r="118" spans="1:6" ht="39.950000000000003" customHeight="1" x14ac:dyDescent="0.15">
      <c r="A118" s="16"/>
      <c r="B118" s="4" t="str">
        <f>IF(ROW()-ROW(TranslationTable[])&lt;ROWS(GlossaryTable[])-1,INDEX(GlossaryTable[],ROW()-ROW(TranslationTable[])+2,1),"")</f>
        <v/>
      </c>
      <c r="C118" s="18">
        <f>ROW()-ROW(TranslationTable[])+1</f>
        <v>113</v>
      </c>
      <c r="D118" s="5" t="str">
        <f>IF(ROW()-ROW(TranslationTable[])&lt;ROWS(GlossaryTable[])-1,INDEX(GlossaryTable[],ROW()-ROW(TranslationTable[])+2,COLUMN(GlossaryTable[[#Headers],[English (reference)]])-COLUMN(GlossaryTable[])+1),"")</f>
        <v/>
      </c>
      <c r="E118" s="10" t="str">
        <f>IF(AND(SourceLanguage&lt;&gt;"",ROW()-ROW(TranslationTable[])&lt;ROWS(GlossaryTable[])-1),INDEX(GlossaryTable[],ROW()-ROW(TranslationTable[])+2,MATCH(SourceLanguage,GlossaryTable[#Headers],0)),"")</f>
        <v/>
      </c>
      <c r="F118" s="5" t="str">
        <f>IF(AND(TargetLanguage&lt;&gt;"",ROW()-ROW(TranslationTable[])&lt;ROWS(GlossaryTable[])-1),INDEX(GlossaryTable[],ROW()-ROW(TranslationTable[])+2,MATCH(TargetLanguage,GlossaryTable[#Headers],0)),"")</f>
        <v/>
      </c>
    </row>
    <row r="119" spans="1:6" ht="39.950000000000003" customHeight="1" x14ac:dyDescent="0.15">
      <c r="A119" s="16"/>
      <c r="B119" s="4" t="str">
        <f>IF(ROW()-ROW(TranslationTable[])&lt;ROWS(GlossaryTable[])-1,INDEX(GlossaryTable[],ROW()-ROW(TranslationTable[])+2,1),"")</f>
        <v/>
      </c>
      <c r="C119" s="18">
        <f>ROW()-ROW(TranslationTable[])+1</f>
        <v>114</v>
      </c>
      <c r="D119" s="5" t="str">
        <f>IF(ROW()-ROW(TranslationTable[])&lt;ROWS(GlossaryTable[])-1,INDEX(GlossaryTable[],ROW()-ROW(TranslationTable[])+2,COLUMN(GlossaryTable[[#Headers],[English (reference)]])-COLUMN(GlossaryTable[])+1),"")</f>
        <v/>
      </c>
      <c r="E119" s="10" t="str">
        <f>IF(AND(SourceLanguage&lt;&gt;"",ROW()-ROW(TranslationTable[])&lt;ROWS(GlossaryTable[])-1),INDEX(GlossaryTable[],ROW()-ROW(TranslationTable[])+2,MATCH(SourceLanguage,GlossaryTable[#Headers],0)),"")</f>
        <v/>
      </c>
      <c r="F119" s="5" t="str">
        <f>IF(AND(TargetLanguage&lt;&gt;"",ROW()-ROW(TranslationTable[])&lt;ROWS(GlossaryTable[])-1),INDEX(GlossaryTable[],ROW()-ROW(TranslationTable[])+2,MATCH(TargetLanguage,GlossaryTable[#Headers],0)),"")</f>
        <v/>
      </c>
    </row>
    <row r="120" spans="1:6" ht="39.950000000000003" customHeight="1" x14ac:dyDescent="0.15">
      <c r="A120" s="16"/>
      <c r="B120" s="4" t="str">
        <f>IF(ROW()-ROW(TranslationTable[])&lt;ROWS(GlossaryTable[])-1,INDEX(GlossaryTable[],ROW()-ROW(TranslationTable[])+2,1),"")</f>
        <v/>
      </c>
      <c r="C120" s="18">
        <f>ROW()-ROW(TranslationTable[])+1</f>
        <v>115</v>
      </c>
      <c r="D120" s="5" t="str">
        <f>IF(ROW()-ROW(TranslationTable[])&lt;ROWS(GlossaryTable[])-1,INDEX(GlossaryTable[],ROW()-ROW(TranslationTable[])+2,COLUMN(GlossaryTable[[#Headers],[English (reference)]])-COLUMN(GlossaryTable[])+1),"")</f>
        <v/>
      </c>
      <c r="E120" s="10" t="str">
        <f>IF(AND(SourceLanguage&lt;&gt;"",ROW()-ROW(TranslationTable[])&lt;ROWS(GlossaryTable[])-1),INDEX(GlossaryTable[],ROW()-ROW(TranslationTable[])+2,MATCH(SourceLanguage,GlossaryTable[#Headers],0)),"")</f>
        <v/>
      </c>
      <c r="F120" s="5" t="str">
        <f>IF(AND(TargetLanguage&lt;&gt;"",ROW()-ROW(TranslationTable[])&lt;ROWS(GlossaryTable[])-1),INDEX(GlossaryTable[],ROW()-ROW(TranslationTable[])+2,MATCH(TargetLanguage,GlossaryTable[#Headers],0)),"")</f>
        <v/>
      </c>
    </row>
    <row r="121" spans="1:6" ht="39.950000000000003" customHeight="1" x14ac:dyDescent="0.15">
      <c r="A121" s="16"/>
      <c r="B121" s="4" t="str">
        <f>IF(ROW()-ROW(TranslationTable[])&lt;ROWS(GlossaryTable[])-1,INDEX(GlossaryTable[],ROW()-ROW(TranslationTable[])+2,1),"")</f>
        <v/>
      </c>
      <c r="C121" s="18">
        <f>ROW()-ROW(TranslationTable[])+1</f>
        <v>116</v>
      </c>
      <c r="D121" s="5" t="str">
        <f>IF(ROW()-ROW(TranslationTable[])&lt;ROWS(GlossaryTable[])-1,INDEX(GlossaryTable[],ROW()-ROW(TranslationTable[])+2,COLUMN(GlossaryTable[[#Headers],[English (reference)]])-COLUMN(GlossaryTable[])+1),"")</f>
        <v/>
      </c>
      <c r="E121" s="10" t="str">
        <f>IF(AND(SourceLanguage&lt;&gt;"",ROW()-ROW(TranslationTable[])&lt;ROWS(GlossaryTable[])-1),INDEX(GlossaryTable[],ROW()-ROW(TranslationTable[])+2,MATCH(SourceLanguage,GlossaryTable[#Headers],0)),"")</f>
        <v/>
      </c>
      <c r="F121" s="5" t="str">
        <f>IF(AND(TargetLanguage&lt;&gt;"",ROW()-ROW(TranslationTable[])&lt;ROWS(GlossaryTable[])-1),INDEX(GlossaryTable[],ROW()-ROW(TranslationTable[])+2,MATCH(TargetLanguage,GlossaryTable[#Headers],0)),"")</f>
        <v/>
      </c>
    </row>
    <row r="122" spans="1:6" ht="39.950000000000003" customHeight="1" x14ac:dyDescent="0.15">
      <c r="A122" s="16"/>
      <c r="B122" s="4" t="str">
        <f>IF(ROW()-ROW(TranslationTable[])&lt;ROWS(GlossaryTable[])-1,INDEX(GlossaryTable[],ROW()-ROW(TranslationTable[])+2,1),"")</f>
        <v/>
      </c>
      <c r="C122" s="18">
        <f>ROW()-ROW(TranslationTable[])+1</f>
        <v>117</v>
      </c>
      <c r="D122" s="5" t="str">
        <f>IF(ROW()-ROW(TranslationTable[])&lt;ROWS(GlossaryTable[])-1,INDEX(GlossaryTable[],ROW()-ROW(TranslationTable[])+2,COLUMN(GlossaryTable[[#Headers],[English (reference)]])-COLUMN(GlossaryTable[])+1),"")</f>
        <v/>
      </c>
      <c r="E122" s="10" t="str">
        <f>IF(AND(SourceLanguage&lt;&gt;"",ROW()-ROW(TranslationTable[])&lt;ROWS(GlossaryTable[])-1),INDEX(GlossaryTable[],ROW()-ROW(TranslationTable[])+2,MATCH(SourceLanguage,GlossaryTable[#Headers],0)),"")</f>
        <v/>
      </c>
      <c r="F122" s="5" t="str">
        <f>IF(AND(TargetLanguage&lt;&gt;"",ROW()-ROW(TranslationTable[])&lt;ROWS(GlossaryTable[])-1),INDEX(GlossaryTable[],ROW()-ROW(TranslationTable[])+2,MATCH(TargetLanguage,GlossaryTable[#Headers],0)),"")</f>
        <v/>
      </c>
    </row>
    <row r="123" spans="1:6" ht="39.950000000000003" customHeight="1" x14ac:dyDescent="0.15">
      <c r="A123" s="16"/>
      <c r="B123" s="4" t="str">
        <f>IF(ROW()-ROW(TranslationTable[])&lt;ROWS(GlossaryTable[])-1,INDEX(GlossaryTable[],ROW()-ROW(TranslationTable[])+2,1),"")</f>
        <v/>
      </c>
      <c r="C123" s="18">
        <f>ROW()-ROW(TranslationTable[])+1</f>
        <v>118</v>
      </c>
      <c r="D123" s="5" t="str">
        <f>IF(ROW()-ROW(TranslationTable[])&lt;ROWS(GlossaryTable[])-1,INDEX(GlossaryTable[],ROW()-ROW(TranslationTable[])+2,COLUMN(GlossaryTable[[#Headers],[English (reference)]])-COLUMN(GlossaryTable[])+1),"")</f>
        <v/>
      </c>
      <c r="E123" s="10" t="str">
        <f>IF(AND(SourceLanguage&lt;&gt;"",ROW()-ROW(TranslationTable[])&lt;ROWS(GlossaryTable[])-1),INDEX(GlossaryTable[],ROW()-ROW(TranslationTable[])+2,MATCH(SourceLanguage,GlossaryTable[#Headers],0)),"")</f>
        <v/>
      </c>
      <c r="F123" s="5" t="str">
        <f>IF(AND(TargetLanguage&lt;&gt;"",ROW()-ROW(TranslationTable[])&lt;ROWS(GlossaryTable[])-1),INDEX(GlossaryTable[],ROW()-ROW(TranslationTable[])+2,MATCH(TargetLanguage,GlossaryTable[#Headers],0)),"")</f>
        <v/>
      </c>
    </row>
    <row r="124" spans="1:6" ht="39.950000000000003" customHeight="1" x14ac:dyDescent="0.15">
      <c r="A124" s="16"/>
      <c r="B124" s="4" t="str">
        <f>IF(ROW()-ROW(TranslationTable[])&lt;ROWS(GlossaryTable[])-1,INDEX(GlossaryTable[],ROW()-ROW(TranslationTable[])+2,1),"")</f>
        <v/>
      </c>
      <c r="C124" s="18">
        <f>ROW()-ROW(TranslationTable[])+1</f>
        <v>119</v>
      </c>
      <c r="D124" s="5" t="str">
        <f>IF(ROW()-ROW(TranslationTable[])&lt;ROWS(GlossaryTable[])-1,INDEX(GlossaryTable[],ROW()-ROW(TranslationTable[])+2,COLUMN(GlossaryTable[[#Headers],[English (reference)]])-COLUMN(GlossaryTable[])+1),"")</f>
        <v/>
      </c>
      <c r="E124" s="10" t="str">
        <f>IF(AND(SourceLanguage&lt;&gt;"",ROW()-ROW(TranslationTable[])&lt;ROWS(GlossaryTable[])-1),INDEX(GlossaryTable[],ROW()-ROW(TranslationTable[])+2,MATCH(SourceLanguage,GlossaryTable[#Headers],0)),"")</f>
        <v/>
      </c>
      <c r="F124" s="5" t="str">
        <f>IF(AND(TargetLanguage&lt;&gt;"",ROW()-ROW(TranslationTable[])&lt;ROWS(GlossaryTable[])-1),INDEX(GlossaryTable[],ROW()-ROW(TranslationTable[])+2,MATCH(TargetLanguage,GlossaryTable[#Headers],0)),"")</f>
        <v/>
      </c>
    </row>
    <row r="125" spans="1:6" ht="39.950000000000003" customHeight="1" x14ac:dyDescent="0.15">
      <c r="A125" s="16"/>
      <c r="B125" s="4" t="str">
        <f>IF(ROW()-ROW(TranslationTable[])&lt;ROWS(GlossaryTable[])-1,INDEX(GlossaryTable[],ROW()-ROW(TranslationTable[])+2,1),"")</f>
        <v/>
      </c>
      <c r="C125" s="18">
        <f>ROW()-ROW(TranslationTable[])+1</f>
        <v>120</v>
      </c>
      <c r="D125" s="5" t="str">
        <f>IF(ROW()-ROW(TranslationTable[])&lt;ROWS(GlossaryTable[])-1,INDEX(GlossaryTable[],ROW()-ROW(TranslationTable[])+2,COLUMN(GlossaryTable[[#Headers],[English (reference)]])-COLUMN(GlossaryTable[])+1),"")</f>
        <v/>
      </c>
      <c r="E125" s="10" t="str">
        <f>IF(AND(SourceLanguage&lt;&gt;"",ROW()-ROW(TranslationTable[])&lt;ROWS(GlossaryTable[])-1),INDEX(GlossaryTable[],ROW()-ROW(TranslationTable[])+2,MATCH(SourceLanguage,GlossaryTable[#Headers],0)),"")</f>
        <v/>
      </c>
      <c r="F125" s="5" t="str">
        <f>IF(AND(TargetLanguage&lt;&gt;"",ROW()-ROW(TranslationTable[])&lt;ROWS(GlossaryTable[])-1),INDEX(GlossaryTable[],ROW()-ROW(TranslationTable[])+2,MATCH(TargetLanguage,GlossaryTable[#Headers],0)),"")</f>
        <v/>
      </c>
    </row>
  </sheetData>
  <sheetProtection password="9AF7" sheet="1" objects="1" scenarios="1"/>
  <mergeCells count="1">
    <mergeCell ref="B2:B3"/>
  </mergeCells>
  <conditionalFormatting sqref="B6:F125">
    <cfRule type="expression" dxfId="44" priority="1">
      <formula>LEFT(B6,1)="-"</formula>
    </cfRule>
    <cfRule type="expression" dxfId="43" priority="2">
      <formula>AND($B6&lt;&gt;"",$B6&lt;&gt;0)</formula>
    </cfRule>
  </conditionalFormatting>
  <dataValidations count="1">
    <dataValidation type="list" allowBlank="1" showInputMessage="1" showErrorMessage="1" sqref="E3:F3">
      <formula1>Languages</formula1>
    </dataValidation>
  </dataValidations>
  <pageMargins left="0.3" right="0.43" top="0.27" bottom="0.36" header="0.1" footer="0.17"/>
  <pageSetup paperSize="9" scale="7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AC65"/>
  <sheetViews>
    <sheetView showGridLines="0" showRowColHeaders="0" zoomScaleNormal="100" workbookViewId="0">
      <pane xSplit="4" ySplit="5" topLeftCell="U60" activePane="bottomRight" state="frozen"/>
      <selection pane="topRight"/>
      <selection pane="bottomLeft"/>
      <selection pane="bottomRight" activeCell="W4" sqref="W4:W65"/>
    </sheetView>
  </sheetViews>
  <sheetFormatPr defaultColWidth="40.625" defaultRowHeight="39.950000000000003" customHeight="1" x14ac:dyDescent="0.15"/>
  <cols>
    <col min="1" max="1" width="3.625" customWidth="1"/>
    <col min="2" max="2" width="30.625" customWidth="1"/>
    <col min="3" max="3" width="3.625" style="27" customWidth="1"/>
    <col min="4" max="4" width="42.875" customWidth="1"/>
    <col min="5" max="29" width="41.125" customWidth="1"/>
  </cols>
  <sheetData>
    <row r="1" spans="1:29" s="46" customFormat="1" ht="45.75" customHeight="1" x14ac:dyDescent="0.45">
      <c r="A1" s="36" t="str">
        <f>Introduction!Title</f>
        <v>Glossary of seed terms</v>
      </c>
      <c r="B1" s="37"/>
      <c r="C1" s="38"/>
      <c r="D1" s="38"/>
      <c r="E1" s="38"/>
      <c r="F1" s="38"/>
      <c r="G1" s="38"/>
      <c r="H1" s="39"/>
      <c r="I1" s="40"/>
      <c r="J1" s="40"/>
      <c r="K1" s="40"/>
      <c r="L1" s="40"/>
      <c r="M1" s="40"/>
      <c r="N1" s="40"/>
      <c r="O1" s="41"/>
      <c r="P1" s="42"/>
      <c r="Q1" s="43"/>
      <c r="R1" s="44"/>
      <c r="S1" s="44"/>
      <c r="T1" s="40"/>
      <c r="U1" s="41"/>
      <c r="V1" s="42"/>
      <c r="W1" s="43"/>
      <c r="X1" s="44"/>
      <c r="Y1" s="44"/>
      <c r="Z1" s="44"/>
      <c r="AA1" s="44"/>
      <c r="AB1" s="45"/>
    </row>
    <row r="2" spans="1:29" ht="54" customHeight="1" x14ac:dyDescent="0.15">
      <c r="B2" s="49" t="s">
        <v>1129</v>
      </c>
      <c r="C2" s="24"/>
    </row>
    <row r="3" spans="1:29" ht="20.100000000000001" customHeight="1" x14ac:dyDescent="0.15">
      <c r="B3" s="15"/>
      <c r="C3" s="24"/>
      <c r="D3" s="13" t="s">
        <v>1177</v>
      </c>
    </row>
    <row r="4" spans="1:29" s="6" customFormat="1" ht="30" customHeight="1" x14ac:dyDescent="0.2">
      <c r="B4" s="48" t="s">
        <v>1153</v>
      </c>
      <c r="C4" s="25" t="s">
        <v>1176</v>
      </c>
      <c r="D4" s="23" t="s">
        <v>1155</v>
      </c>
      <c r="E4" s="23" t="s">
        <v>1132</v>
      </c>
      <c r="F4" s="23" t="s">
        <v>1106</v>
      </c>
      <c r="G4" s="23" t="s">
        <v>1133</v>
      </c>
      <c r="H4" s="23" t="s">
        <v>1181</v>
      </c>
      <c r="I4" s="23" t="s">
        <v>1182</v>
      </c>
      <c r="J4" s="23" t="s">
        <v>1134</v>
      </c>
      <c r="K4" s="23" t="s">
        <v>1135</v>
      </c>
      <c r="L4" s="23" t="s">
        <v>1136</v>
      </c>
      <c r="M4" s="23" t="s">
        <v>1137</v>
      </c>
      <c r="N4" s="23" t="s">
        <v>1138</v>
      </c>
      <c r="O4" s="23" t="s">
        <v>1139</v>
      </c>
      <c r="P4" s="23" t="s">
        <v>1140</v>
      </c>
      <c r="Q4" s="23" t="s">
        <v>1141</v>
      </c>
      <c r="R4" s="23" t="s">
        <v>1142</v>
      </c>
      <c r="S4" s="23" t="s">
        <v>1143</v>
      </c>
      <c r="T4" s="23" t="s">
        <v>1144</v>
      </c>
      <c r="U4" s="23" t="s">
        <v>1145</v>
      </c>
      <c r="V4" s="23" t="s">
        <v>1107</v>
      </c>
      <c r="W4" s="23" t="s">
        <v>1146</v>
      </c>
      <c r="X4" s="23" t="s">
        <v>1147</v>
      </c>
      <c r="Y4" s="23" t="s">
        <v>1148</v>
      </c>
      <c r="Z4" s="23" t="s">
        <v>1108</v>
      </c>
      <c r="AA4" s="23" t="s">
        <v>1149</v>
      </c>
      <c r="AB4" s="23" t="s">
        <v>1150</v>
      </c>
      <c r="AC4" s="23" t="s">
        <v>1131</v>
      </c>
    </row>
    <row r="5" spans="1:29" s="30" customFormat="1" ht="21" customHeight="1" x14ac:dyDescent="0.15">
      <c r="B5" s="28"/>
      <c r="C5" s="29">
        <f>ROW()-ROW(GlossaryTable[])</f>
        <v>0</v>
      </c>
      <c r="D5" s="30" t="s">
        <v>920</v>
      </c>
      <c r="E5" s="30" t="s">
        <v>0</v>
      </c>
      <c r="F5" s="30" t="s">
        <v>982</v>
      </c>
      <c r="G5" s="30" t="s">
        <v>1</v>
      </c>
      <c r="H5" s="30" t="s">
        <v>1128</v>
      </c>
      <c r="I5" s="30" t="s">
        <v>978</v>
      </c>
      <c r="J5" s="30" t="s">
        <v>223</v>
      </c>
      <c r="K5" s="30" t="s">
        <v>976</v>
      </c>
      <c r="L5" s="30" t="s">
        <v>3</v>
      </c>
      <c r="M5" s="30" t="s">
        <v>3</v>
      </c>
      <c r="N5" s="30" t="s">
        <v>2</v>
      </c>
      <c r="O5" s="30" t="s">
        <v>2</v>
      </c>
      <c r="P5" s="30" t="s">
        <v>975</v>
      </c>
      <c r="Q5" s="30" t="s">
        <v>975</v>
      </c>
      <c r="R5" s="30" t="s">
        <v>5</v>
      </c>
      <c r="S5" s="30" t="s">
        <v>1105</v>
      </c>
      <c r="T5" s="30" t="s">
        <v>312</v>
      </c>
      <c r="U5" s="30" t="s">
        <v>4</v>
      </c>
      <c r="V5" s="30" t="s">
        <v>981</v>
      </c>
      <c r="W5" s="30" t="s">
        <v>6</v>
      </c>
      <c r="X5" s="30" t="s">
        <v>977</v>
      </c>
      <c r="Y5" s="30" t="s">
        <v>398</v>
      </c>
      <c r="Z5" s="30" t="s">
        <v>983</v>
      </c>
      <c r="AA5" s="30" t="s">
        <v>979</v>
      </c>
      <c r="AB5" s="30" t="s">
        <v>7</v>
      </c>
      <c r="AC5" s="30" t="s">
        <v>980</v>
      </c>
    </row>
    <row r="6" spans="1:29" ht="39.950000000000003" customHeight="1" x14ac:dyDescent="0.15">
      <c r="B6" s="3" t="s">
        <v>8</v>
      </c>
      <c r="C6" s="26">
        <f>ROW()-ROW(GlossaryTable[])</f>
        <v>1</v>
      </c>
      <c r="D6" s="7" t="s">
        <v>9</v>
      </c>
      <c r="E6" s="7" t="s">
        <v>51</v>
      </c>
      <c r="F6" s="7" t="s">
        <v>530</v>
      </c>
      <c r="G6" s="7" t="s">
        <v>96</v>
      </c>
      <c r="H6" s="12" t="s">
        <v>742</v>
      </c>
      <c r="I6" s="7" t="s">
        <v>1034</v>
      </c>
      <c r="J6" s="7" t="s">
        <v>181</v>
      </c>
      <c r="K6" s="7" t="s">
        <v>656</v>
      </c>
      <c r="L6" s="7" t="s">
        <v>842</v>
      </c>
      <c r="M6" s="7" t="s">
        <v>842</v>
      </c>
      <c r="N6" s="7" t="s">
        <v>138</v>
      </c>
      <c r="O6" s="7" t="s">
        <v>893</v>
      </c>
      <c r="P6" s="7" t="s">
        <v>609</v>
      </c>
      <c r="Q6" s="7" t="s">
        <v>610</v>
      </c>
      <c r="R6" s="7" t="s">
        <v>267</v>
      </c>
      <c r="S6" s="7" t="s">
        <v>1062</v>
      </c>
      <c r="T6" s="7" t="s">
        <v>892</v>
      </c>
      <c r="U6" s="7" t="s">
        <v>224</v>
      </c>
      <c r="V6" s="7" t="s">
        <v>702</v>
      </c>
      <c r="W6" s="51" t="s">
        <v>313</v>
      </c>
      <c r="X6" s="7" t="s">
        <v>486</v>
      </c>
      <c r="Y6" s="7" t="s">
        <v>354</v>
      </c>
      <c r="Z6" s="7" t="s">
        <v>810</v>
      </c>
      <c r="AA6" s="7" t="s">
        <v>399</v>
      </c>
      <c r="AB6" s="7" t="s">
        <v>443</v>
      </c>
      <c r="AC6" s="7" t="s">
        <v>570</v>
      </c>
    </row>
    <row r="7" spans="1:29" ht="39.950000000000003" customHeight="1" x14ac:dyDescent="0.15">
      <c r="B7" s="3"/>
      <c r="C7" s="26">
        <f>ROW()-ROW(GlossaryTable[])</f>
        <v>2</v>
      </c>
      <c r="D7" s="7" t="s">
        <v>921</v>
      </c>
      <c r="E7" s="7" t="s">
        <v>923</v>
      </c>
      <c r="F7" s="7" t="s">
        <v>531</v>
      </c>
      <c r="G7" s="7" t="s">
        <v>924</v>
      </c>
      <c r="H7" s="12" t="s">
        <v>1171</v>
      </c>
      <c r="I7" s="7" t="s">
        <v>1001</v>
      </c>
      <c r="J7" s="7" t="s">
        <v>925</v>
      </c>
      <c r="K7" s="7" t="s">
        <v>657</v>
      </c>
      <c r="L7" s="7" t="s">
        <v>843</v>
      </c>
      <c r="M7" s="7" t="s">
        <v>1039</v>
      </c>
      <c r="N7" s="7" t="s">
        <v>922</v>
      </c>
      <c r="O7" s="7" t="s">
        <v>894</v>
      </c>
      <c r="P7" s="7" t="s">
        <v>772</v>
      </c>
      <c r="Q7" s="7" t="s">
        <v>611</v>
      </c>
      <c r="R7" s="7" t="s">
        <v>971</v>
      </c>
      <c r="S7" s="7" t="s">
        <v>1063</v>
      </c>
      <c r="T7" s="7" t="s">
        <v>926</v>
      </c>
      <c r="U7" s="7" t="s">
        <v>927</v>
      </c>
      <c r="V7" s="7" t="s">
        <v>703</v>
      </c>
      <c r="W7" s="52" t="s">
        <v>1113</v>
      </c>
      <c r="X7" s="7" t="s">
        <v>487</v>
      </c>
      <c r="Y7" s="7" t="s">
        <v>974</v>
      </c>
      <c r="Z7" s="7" t="s">
        <v>811</v>
      </c>
      <c r="AA7" s="7" t="s">
        <v>972</v>
      </c>
      <c r="AB7" s="7" t="s">
        <v>973</v>
      </c>
      <c r="AC7" s="7" t="s">
        <v>571</v>
      </c>
    </row>
    <row r="8" spans="1:29" ht="39.950000000000003" customHeight="1" x14ac:dyDescent="0.15">
      <c r="B8" s="3"/>
      <c r="C8" s="26">
        <f>ROW()-ROW(GlossaryTable[])</f>
        <v>3</v>
      </c>
      <c r="D8" s="7" t="s">
        <v>10</v>
      </c>
      <c r="E8" s="7" t="s">
        <v>52</v>
      </c>
      <c r="F8" s="7" t="s">
        <v>532</v>
      </c>
      <c r="G8" s="7" t="s">
        <v>97</v>
      </c>
      <c r="H8" s="7" t="s">
        <v>743</v>
      </c>
      <c r="I8" s="7" t="s">
        <v>1159</v>
      </c>
      <c r="J8" s="7" t="s">
        <v>182</v>
      </c>
      <c r="K8" s="7" t="s">
        <v>658</v>
      </c>
      <c r="L8" s="7" t="s">
        <v>844</v>
      </c>
      <c r="M8" s="7" t="s">
        <v>844</v>
      </c>
      <c r="N8" s="7" t="s">
        <v>139</v>
      </c>
      <c r="O8" s="7" t="s">
        <v>139</v>
      </c>
      <c r="P8" s="7" t="s">
        <v>773</v>
      </c>
      <c r="Q8" s="7" t="s">
        <v>612</v>
      </c>
      <c r="R8" s="7" t="s">
        <v>268</v>
      </c>
      <c r="S8" s="7" t="s">
        <v>1064</v>
      </c>
      <c r="T8" s="7" t="s">
        <v>928</v>
      </c>
      <c r="U8" s="7" t="s">
        <v>1160</v>
      </c>
      <c r="V8" s="7" t="s">
        <v>98</v>
      </c>
      <c r="W8" s="52" t="s">
        <v>314</v>
      </c>
      <c r="X8" s="7" t="s">
        <v>488</v>
      </c>
      <c r="Y8" s="7" t="s">
        <v>355</v>
      </c>
      <c r="Z8" s="7" t="s">
        <v>532</v>
      </c>
      <c r="AA8" s="7" t="s">
        <v>400</v>
      </c>
      <c r="AB8" s="7" t="s">
        <v>444</v>
      </c>
      <c r="AC8" s="7" t="s">
        <v>572</v>
      </c>
    </row>
    <row r="9" spans="1:29" ht="39.950000000000003" customHeight="1" x14ac:dyDescent="0.15">
      <c r="B9" s="3"/>
      <c r="C9" s="26">
        <f>ROW()-ROW(GlossaryTable[])</f>
        <v>4</v>
      </c>
      <c r="D9" s="7" t="s">
        <v>11</v>
      </c>
      <c r="E9" s="7" t="s">
        <v>53</v>
      </c>
      <c r="F9" s="7" t="s">
        <v>533</v>
      </c>
      <c r="G9" s="7" t="s">
        <v>98</v>
      </c>
      <c r="H9" s="12" t="s">
        <v>1172</v>
      </c>
      <c r="I9" s="7" t="s">
        <v>1020</v>
      </c>
      <c r="J9" s="7" t="s">
        <v>183</v>
      </c>
      <c r="K9" s="7" t="s">
        <v>659</v>
      </c>
      <c r="L9" s="7" t="s">
        <v>845</v>
      </c>
      <c r="M9" s="7" t="s">
        <v>845</v>
      </c>
      <c r="N9" s="7" t="s">
        <v>140</v>
      </c>
      <c r="O9" s="7" t="s">
        <v>895</v>
      </c>
      <c r="P9" s="7" t="s">
        <v>774</v>
      </c>
      <c r="Q9" s="7" t="s">
        <v>613</v>
      </c>
      <c r="R9" s="7" t="s">
        <v>269</v>
      </c>
      <c r="S9" s="7" t="s">
        <v>1065</v>
      </c>
      <c r="T9" s="7" t="s">
        <v>929</v>
      </c>
      <c r="U9" s="7" t="s">
        <v>225</v>
      </c>
      <c r="V9" s="7" t="s">
        <v>704</v>
      </c>
      <c r="W9" s="52" t="s">
        <v>315</v>
      </c>
      <c r="X9" s="7" t="s">
        <v>489</v>
      </c>
      <c r="Y9" s="7" t="s">
        <v>356</v>
      </c>
      <c r="Z9" s="7" t="s">
        <v>812</v>
      </c>
      <c r="AA9" s="7" t="s">
        <v>401</v>
      </c>
      <c r="AB9" s="7" t="s">
        <v>445</v>
      </c>
      <c r="AC9" s="7" t="s">
        <v>573</v>
      </c>
    </row>
    <row r="10" spans="1:29" ht="39.950000000000003" customHeight="1" x14ac:dyDescent="0.15">
      <c r="B10" s="3"/>
      <c r="C10" s="26">
        <f>ROW()-ROW(GlossaryTable[])</f>
        <v>5</v>
      </c>
      <c r="D10" s="7" t="s">
        <v>12</v>
      </c>
      <c r="E10" s="7" t="s">
        <v>54</v>
      </c>
      <c r="F10" s="7" t="s">
        <v>534</v>
      </c>
      <c r="G10" s="7" t="s">
        <v>99</v>
      </c>
      <c r="H10" s="7" t="s">
        <v>744</v>
      </c>
      <c r="I10" s="7" t="s">
        <v>744</v>
      </c>
      <c r="J10" s="7" t="s">
        <v>184</v>
      </c>
      <c r="K10" s="7" t="s">
        <v>660</v>
      </c>
      <c r="L10" s="7" t="s">
        <v>846</v>
      </c>
      <c r="M10" s="7" t="s">
        <v>1040</v>
      </c>
      <c r="N10" s="7" t="s">
        <v>99</v>
      </c>
      <c r="O10" s="7" t="s">
        <v>99</v>
      </c>
      <c r="P10" s="7" t="s">
        <v>614</v>
      </c>
      <c r="Q10" s="7" t="s">
        <v>614</v>
      </c>
      <c r="R10" s="7" t="s">
        <v>270</v>
      </c>
      <c r="S10" s="7" t="s">
        <v>1066</v>
      </c>
      <c r="T10" s="7" t="s">
        <v>930</v>
      </c>
      <c r="U10" s="7" t="s">
        <v>226</v>
      </c>
      <c r="V10" s="7" t="s">
        <v>99</v>
      </c>
      <c r="W10" s="52" t="s">
        <v>316</v>
      </c>
      <c r="X10" s="7" t="s">
        <v>490</v>
      </c>
      <c r="Y10" s="7" t="s">
        <v>357</v>
      </c>
      <c r="Z10" s="7" t="s">
        <v>446</v>
      </c>
      <c r="AA10" s="7" t="s">
        <v>402</v>
      </c>
      <c r="AB10" s="7" t="s">
        <v>446</v>
      </c>
      <c r="AC10" s="7" t="s">
        <v>99</v>
      </c>
    </row>
    <row r="11" spans="1:29" ht="39.950000000000003" customHeight="1" x14ac:dyDescent="0.15">
      <c r="B11" s="3"/>
      <c r="C11" s="26">
        <f>ROW()-ROW(GlossaryTable[])</f>
        <v>6</v>
      </c>
      <c r="D11" s="7" t="s">
        <v>13</v>
      </c>
      <c r="E11" s="7" t="s">
        <v>55</v>
      </c>
      <c r="F11" s="7" t="s">
        <v>447</v>
      </c>
      <c r="G11" s="7" t="s">
        <v>100</v>
      </c>
      <c r="H11" s="7" t="s">
        <v>745</v>
      </c>
      <c r="I11" s="7" t="s">
        <v>745</v>
      </c>
      <c r="J11" s="7" t="s">
        <v>100</v>
      </c>
      <c r="K11" s="7" t="s">
        <v>661</v>
      </c>
      <c r="L11" s="7" t="s">
        <v>847</v>
      </c>
      <c r="M11" s="7" t="s">
        <v>847</v>
      </c>
      <c r="N11" s="7" t="s">
        <v>141</v>
      </c>
      <c r="O11" s="7" t="s">
        <v>141</v>
      </c>
      <c r="P11" s="7" t="s">
        <v>615</v>
      </c>
      <c r="Q11" s="7" t="s">
        <v>615</v>
      </c>
      <c r="R11" s="7" t="s">
        <v>271</v>
      </c>
      <c r="S11" s="7" t="s">
        <v>1067</v>
      </c>
      <c r="T11" s="7" t="s">
        <v>931</v>
      </c>
      <c r="U11" s="7" t="s">
        <v>227</v>
      </c>
      <c r="V11" s="7" t="s">
        <v>100</v>
      </c>
      <c r="W11" s="52" t="s">
        <v>317</v>
      </c>
      <c r="X11" s="7" t="s">
        <v>491</v>
      </c>
      <c r="Y11" s="7" t="s">
        <v>358</v>
      </c>
      <c r="Z11" s="7" t="s">
        <v>447</v>
      </c>
      <c r="AA11" s="7" t="s">
        <v>403</v>
      </c>
      <c r="AB11" s="7" t="s">
        <v>447</v>
      </c>
      <c r="AC11" s="7" t="s">
        <v>100</v>
      </c>
    </row>
    <row r="12" spans="1:29" ht="39.950000000000003" customHeight="1" x14ac:dyDescent="0.15">
      <c r="B12" s="3"/>
      <c r="C12" s="26">
        <f>ROW()-ROW(GlossaryTable[])</f>
        <v>7</v>
      </c>
      <c r="D12" s="7" t="s">
        <v>14</v>
      </c>
      <c r="E12" s="7" t="s">
        <v>56</v>
      </c>
      <c r="F12" s="7" t="s">
        <v>228</v>
      </c>
      <c r="G12" s="7" t="s">
        <v>101</v>
      </c>
      <c r="H12" s="12" t="s">
        <v>1173</v>
      </c>
      <c r="I12" s="7" t="s">
        <v>1002</v>
      </c>
      <c r="J12" s="7" t="s">
        <v>185</v>
      </c>
      <c r="K12" s="7" t="s">
        <v>662</v>
      </c>
      <c r="L12" s="7" t="s">
        <v>848</v>
      </c>
      <c r="M12" s="7" t="s">
        <v>848</v>
      </c>
      <c r="N12" s="7" t="s">
        <v>56</v>
      </c>
      <c r="O12" s="7" t="s">
        <v>56</v>
      </c>
      <c r="P12" s="7" t="s">
        <v>616</v>
      </c>
      <c r="Q12" s="7" t="s">
        <v>616</v>
      </c>
      <c r="R12" s="7" t="s">
        <v>272</v>
      </c>
      <c r="S12" s="7" t="s">
        <v>359</v>
      </c>
      <c r="T12" s="7" t="s">
        <v>228</v>
      </c>
      <c r="U12" s="7" t="s">
        <v>228</v>
      </c>
      <c r="V12" s="7" t="s">
        <v>705</v>
      </c>
      <c r="W12" s="52" t="s">
        <v>1184</v>
      </c>
      <c r="X12" s="7" t="s">
        <v>359</v>
      </c>
      <c r="Y12" s="7" t="s">
        <v>359</v>
      </c>
      <c r="Z12" s="7" t="s">
        <v>228</v>
      </c>
      <c r="AA12" s="7" t="s">
        <v>404</v>
      </c>
      <c r="AB12" s="7" t="s">
        <v>228</v>
      </c>
      <c r="AC12" s="7" t="s">
        <v>101</v>
      </c>
    </row>
    <row r="13" spans="1:29" ht="39.950000000000003" customHeight="1" x14ac:dyDescent="0.15">
      <c r="B13" s="3"/>
      <c r="C13" s="26">
        <f>ROW()-ROW(GlossaryTable[])</f>
        <v>8</v>
      </c>
      <c r="D13" s="7" t="s">
        <v>987</v>
      </c>
      <c r="E13" s="7"/>
      <c r="F13" s="7"/>
      <c r="G13" s="7"/>
      <c r="H13" s="7" t="s">
        <v>1000</v>
      </c>
      <c r="I13" s="7"/>
      <c r="J13" s="7"/>
      <c r="K13" s="7"/>
      <c r="L13" s="7"/>
      <c r="M13" s="7"/>
      <c r="N13" s="7"/>
      <c r="O13" s="7"/>
      <c r="P13" s="7"/>
      <c r="Q13" s="7"/>
      <c r="R13" s="7"/>
      <c r="S13" s="7" t="s">
        <v>1114</v>
      </c>
      <c r="T13" s="7"/>
      <c r="U13" s="7"/>
      <c r="V13" s="7"/>
      <c r="W13" s="52" t="s">
        <v>1185</v>
      </c>
      <c r="X13" s="7"/>
      <c r="Y13" s="7"/>
      <c r="Z13" s="7"/>
      <c r="AA13" s="7"/>
      <c r="AB13" s="7"/>
      <c r="AC13" s="7"/>
    </row>
    <row r="14" spans="1:29" ht="39.950000000000003" customHeight="1" x14ac:dyDescent="0.15">
      <c r="B14" s="3"/>
      <c r="C14" s="26">
        <f>ROW()-ROW(GlossaryTable[])</f>
        <v>9</v>
      </c>
      <c r="D14" s="7" t="s">
        <v>984</v>
      </c>
      <c r="E14" s="7"/>
      <c r="F14" s="7"/>
      <c r="G14" s="7"/>
      <c r="H14" s="7"/>
      <c r="I14" s="7"/>
      <c r="J14" s="7"/>
      <c r="K14" s="7"/>
      <c r="L14" s="7" t="s">
        <v>888</v>
      </c>
      <c r="M14" s="7"/>
      <c r="N14" s="7"/>
      <c r="O14" s="7"/>
      <c r="P14" s="7"/>
      <c r="Q14" s="7"/>
      <c r="R14" s="7"/>
      <c r="S14" s="7" t="s">
        <v>1115</v>
      </c>
      <c r="T14" s="7"/>
      <c r="U14" s="7"/>
      <c r="V14" s="7"/>
      <c r="W14" s="52" t="s">
        <v>1186</v>
      </c>
      <c r="X14" s="7"/>
      <c r="Y14" s="7"/>
      <c r="Z14" s="7"/>
      <c r="AA14" s="7"/>
      <c r="AB14" s="7"/>
      <c r="AC14" s="7"/>
    </row>
    <row r="15" spans="1:29" ht="39.950000000000003" customHeight="1" x14ac:dyDescent="0.15">
      <c r="B15" s="3"/>
      <c r="C15" s="26">
        <f>ROW()-ROW(GlossaryTable[])</f>
        <v>10</v>
      </c>
      <c r="D15" s="7" t="s">
        <v>15</v>
      </c>
      <c r="E15" s="7" t="s">
        <v>57</v>
      </c>
      <c r="F15" s="7" t="s">
        <v>535</v>
      </c>
      <c r="G15" s="7" t="s">
        <v>102</v>
      </c>
      <c r="H15" s="7" t="s">
        <v>1025</v>
      </c>
      <c r="I15" s="7" t="s">
        <v>1025</v>
      </c>
      <c r="J15" s="7" t="s">
        <v>186</v>
      </c>
      <c r="K15" s="7" t="s">
        <v>663</v>
      </c>
      <c r="L15" s="7" t="s">
        <v>849</v>
      </c>
      <c r="M15" s="7" t="s">
        <v>1046</v>
      </c>
      <c r="N15" s="7" t="s">
        <v>142</v>
      </c>
      <c r="O15" s="7" t="s">
        <v>142</v>
      </c>
      <c r="P15" s="7" t="s">
        <v>775</v>
      </c>
      <c r="Q15" s="7" t="s">
        <v>617</v>
      </c>
      <c r="R15" s="7" t="s">
        <v>273</v>
      </c>
      <c r="S15" s="7" t="s">
        <v>1068</v>
      </c>
      <c r="T15" s="7" t="s">
        <v>932</v>
      </c>
      <c r="U15" s="7" t="s">
        <v>229</v>
      </c>
      <c r="V15" s="7" t="s">
        <v>706</v>
      </c>
      <c r="W15" s="52" t="s">
        <v>318</v>
      </c>
      <c r="X15" s="7" t="s">
        <v>492</v>
      </c>
      <c r="Y15" s="7" t="s">
        <v>360</v>
      </c>
      <c r="Z15" s="7" t="s">
        <v>448</v>
      </c>
      <c r="AA15" s="7" t="s">
        <v>405</v>
      </c>
      <c r="AB15" s="7" t="s">
        <v>448</v>
      </c>
      <c r="AC15" s="7" t="s">
        <v>574</v>
      </c>
    </row>
    <row r="16" spans="1:29" ht="39.950000000000003" customHeight="1" x14ac:dyDescent="0.15">
      <c r="B16" s="3"/>
      <c r="C16" s="26">
        <f>ROW()-ROW(GlossaryTable[])</f>
        <v>11</v>
      </c>
      <c r="D16" s="7" t="s">
        <v>16</v>
      </c>
      <c r="E16" s="7" t="s">
        <v>58</v>
      </c>
      <c r="F16" s="7" t="s">
        <v>536</v>
      </c>
      <c r="G16" s="7" t="s">
        <v>103</v>
      </c>
      <c r="H16" s="7" t="s">
        <v>1003</v>
      </c>
      <c r="I16" s="7" t="s">
        <v>1003</v>
      </c>
      <c r="J16" s="7" t="s">
        <v>187</v>
      </c>
      <c r="K16" s="7" t="s">
        <v>664</v>
      </c>
      <c r="L16" s="7" t="s">
        <v>850</v>
      </c>
      <c r="M16" s="7" t="s">
        <v>1047</v>
      </c>
      <c r="N16" s="7" t="s">
        <v>143</v>
      </c>
      <c r="O16" s="7" t="s">
        <v>143</v>
      </c>
      <c r="P16" s="7" t="s">
        <v>776</v>
      </c>
      <c r="Q16" s="7" t="s">
        <v>618</v>
      </c>
      <c r="R16" s="7" t="s">
        <v>274</v>
      </c>
      <c r="S16" s="7" t="s">
        <v>1069</v>
      </c>
      <c r="T16" s="7" t="s">
        <v>933</v>
      </c>
      <c r="U16" s="7" t="s">
        <v>230</v>
      </c>
      <c r="V16" s="7" t="s">
        <v>707</v>
      </c>
      <c r="W16" s="52" t="s">
        <v>319</v>
      </c>
      <c r="X16" s="7" t="s">
        <v>493</v>
      </c>
      <c r="Y16" s="7" t="s">
        <v>361</v>
      </c>
      <c r="Z16" s="7" t="s">
        <v>813</v>
      </c>
      <c r="AA16" s="7" t="s">
        <v>406</v>
      </c>
      <c r="AB16" s="7" t="s">
        <v>449</v>
      </c>
      <c r="AC16" s="7" t="s">
        <v>575</v>
      </c>
    </row>
    <row r="17" spans="2:29" ht="39.950000000000003" customHeight="1" x14ac:dyDescent="0.15">
      <c r="B17" s="3"/>
      <c r="C17" s="26">
        <f>ROW()-ROW(GlossaryTable[])</f>
        <v>12</v>
      </c>
      <c r="D17" s="7" t="s">
        <v>1161</v>
      </c>
      <c r="E17" s="7" t="s">
        <v>59</v>
      </c>
      <c r="F17" s="7" t="s">
        <v>537</v>
      </c>
      <c r="G17" s="7" t="s">
        <v>104</v>
      </c>
      <c r="H17" s="7" t="s">
        <v>1169</v>
      </c>
      <c r="I17" s="7" t="s">
        <v>1022</v>
      </c>
      <c r="J17" s="7" t="s">
        <v>188</v>
      </c>
      <c r="K17" s="7" t="s">
        <v>665</v>
      </c>
      <c r="L17" s="7" t="s">
        <v>851</v>
      </c>
      <c r="M17" s="7" t="s">
        <v>1041</v>
      </c>
      <c r="N17" s="7" t="s">
        <v>144</v>
      </c>
      <c r="O17" s="7" t="s">
        <v>896</v>
      </c>
      <c r="P17" s="7" t="s">
        <v>777</v>
      </c>
      <c r="Q17" s="7" t="s">
        <v>619</v>
      </c>
      <c r="R17" s="7" t="s">
        <v>275</v>
      </c>
      <c r="S17" s="7" t="s">
        <v>1162</v>
      </c>
      <c r="T17" s="7" t="s">
        <v>934</v>
      </c>
      <c r="U17" s="7" t="s">
        <v>231</v>
      </c>
      <c r="V17" s="7" t="s">
        <v>708</v>
      </c>
      <c r="W17" s="52" t="s">
        <v>320</v>
      </c>
      <c r="X17" s="7" t="s">
        <v>494</v>
      </c>
      <c r="Y17" s="7" t="s">
        <v>362</v>
      </c>
      <c r="Z17" s="7" t="s">
        <v>814</v>
      </c>
      <c r="AA17" s="7" t="s">
        <v>407</v>
      </c>
      <c r="AB17" s="7" t="s">
        <v>450</v>
      </c>
      <c r="AC17" s="7" t="s">
        <v>576</v>
      </c>
    </row>
    <row r="18" spans="2:29" ht="39.950000000000003" customHeight="1" x14ac:dyDescent="0.15">
      <c r="B18" s="3"/>
      <c r="C18" s="26">
        <f>ROW()-ROW(GlossaryTable[])</f>
        <v>13</v>
      </c>
      <c r="D18" s="7" t="s">
        <v>1163</v>
      </c>
      <c r="E18" s="7" t="s">
        <v>60</v>
      </c>
      <c r="F18" s="7" t="s">
        <v>538</v>
      </c>
      <c r="G18" s="7" t="s">
        <v>105</v>
      </c>
      <c r="H18" s="7" t="s">
        <v>1170</v>
      </c>
      <c r="I18" s="7" t="s">
        <v>1023</v>
      </c>
      <c r="J18" s="7" t="s">
        <v>189</v>
      </c>
      <c r="K18" s="7" t="s">
        <v>666</v>
      </c>
      <c r="L18" s="7" t="s">
        <v>852</v>
      </c>
      <c r="M18" s="7" t="s">
        <v>1042</v>
      </c>
      <c r="N18" s="7" t="s">
        <v>145</v>
      </c>
      <c r="O18" s="7" t="s">
        <v>897</v>
      </c>
      <c r="P18" s="7" t="s">
        <v>778</v>
      </c>
      <c r="Q18" s="7" t="s">
        <v>620</v>
      </c>
      <c r="R18" s="7" t="s">
        <v>276</v>
      </c>
      <c r="S18" s="7" t="s">
        <v>1164</v>
      </c>
      <c r="T18" s="7" t="s">
        <v>935</v>
      </c>
      <c r="U18" s="7" t="s">
        <v>232</v>
      </c>
      <c r="V18" s="7" t="s">
        <v>709</v>
      </c>
      <c r="W18" s="52" t="s">
        <v>321</v>
      </c>
      <c r="X18" s="7" t="s">
        <v>495</v>
      </c>
      <c r="Y18" s="7" t="s">
        <v>363</v>
      </c>
      <c r="Z18" s="7" t="s">
        <v>815</v>
      </c>
      <c r="AA18" s="7" t="s">
        <v>408</v>
      </c>
      <c r="AB18" s="7" t="s">
        <v>451</v>
      </c>
      <c r="AC18" s="7" t="s">
        <v>577</v>
      </c>
    </row>
    <row r="19" spans="2:29" ht="39.950000000000003" customHeight="1" x14ac:dyDescent="0.15">
      <c r="B19" s="3"/>
      <c r="C19" s="26">
        <f>ROW()-ROW(GlossaryTable[])</f>
        <v>14</v>
      </c>
      <c r="D19" s="7" t="s">
        <v>17</v>
      </c>
      <c r="E19" s="7" t="s">
        <v>61</v>
      </c>
      <c r="F19" s="7" t="s">
        <v>539</v>
      </c>
      <c r="G19" s="7" t="s">
        <v>106</v>
      </c>
      <c r="H19" s="7" t="s">
        <v>1019</v>
      </c>
      <c r="I19" s="7" t="s">
        <v>1019</v>
      </c>
      <c r="J19" s="7" t="s">
        <v>190</v>
      </c>
      <c r="K19" s="7" t="s">
        <v>667</v>
      </c>
      <c r="L19" s="7" t="s">
        <v>853</v>
      </c>
      <c r="M19" s="7" t="s">
        <v>1043</v>
      </c>
      <c r="N19" s="7" t="s">
        <v>146</v>
      </c>
      <c r="O19" s="7" t="s">
        <v>898</v>
      </c>
      <c r="P19" s="7" t="s">
        <v>779</v>
      </c>
      <c r="Q19" s="7" t="s">
        <v>621</v>
      </c>
      <c r="R19" s="7" t="s">
        <v>277</v>
      </c>
      <c r="S19" s="7" t="s">
        <v>1070</v>
      </c>
      <c r="T19" s="7" t="s">
        <v>936</v>
      </c>
      <c r="U19" s="7" t="s">
        <v>233</v>
      </c>
      <c r="V19" s="7" t="s">
        <v>710</v>
      </c>
      <c r="W19" s="52" t="s">
        <v>322</v>
      </c>
      <c r="X19" s="7" t="s">
        <v>496</v>
      </c>
      <c r="Y19" s="7" t="s">
        <v>364</v>
      </c>
      <c r="Z19" s="7" t="s">
        <v>816</v>
      </c>
      <c r="AA19" s="7" t="s">
        <v>409</v>
      </c>
      <c r="AB19" s="7" t="s">
        <v>452</v>
      </c>
      <c r="AC19" s="7" t="s">
        <v>578</v>
      </c>
    </row>
    <row r="20" spans="2:29" ht="39.950000000000003" customHeight="1" x14ac:dyDescent="0.15">
      <c r="B20" s="3"/>
      <c r="C20" s="26">
        <f>ROW()-ROW(GlossaryTable[])</f>
        <v>15</v>
      </c>
      <c r="D20" s="7" t="s">
        <v>18</v>
      </c>
      <c r="E20" s="7" t="s">
        <v>62</v>
      </c>
      <c r="F20" s="7" t="s">
        <v>540</v>
      </c>
      <c r="G20" s="7" t="s">
        <v>107</v>
      </c>
      <c r="H20" s="7" t="s">
        <v>1005</v>
      </c>
      <c r="I20" s="7" t="s">
        <v>1005</v>
      </c>
      <c r="J20" s="7" t="s">
        <v>191</v>
      </c>
      <c r="K20" s="7" t="s">
        <v>668</v>
      </c>
      <c r="L20" s="7" t="s">
        <v>854</v>
      </c>
      <c r="M20" s="7" t="s">
        <v>1044</v>
      </c>
      <c r="N20" s="7" t="s">
        <v>147</v>
      </c>
      <c r="O20" s="7" t="s">
        <v>147</v>
      </c>
      <c r="P20" s="7" t="s">
        <v>780</v>
      </c>
      <c r="Q20" s="7" t="s">
        <v>622</v>
      </c>
      <c r="R20" s="7" t="s">
        <v>278</v>
      </c>
      <c r="S20" s="7" t="s">
        <v>1071</v>
      </c>
      <c r="T20" s="7" t="s">
        <v>937</v>
      </c>
      <c r="U20" s="7" t="s">
        <v>234</v>
      </c>
      <c r="V20" s="7" t="s">
        <v>711</v>
      </c>
      <c r="W20" s="52" t="s">
        <v>323</v>
      </c>
      <c r="X20" s="7" t="s">
        <v>497</v>
      </c>
      <c r="Y20" s="7" t="s">
        <v>365</v>
      </c>
      <c r="Z20" s="7" t="s">
        <v>817</v>
      </c>
      <c r="AA20" s="7" t="s">
        <v>410</v>
      </c>
      <c r="AB20" s="7" t="s">
        <v>453</v>
      </c>
      <c r="AC20" s="7" t="s">
        <v>579</v>
      </c>
    </row>
    <row r="21" spans="2:29" ht="39.950000000000003" customHeight="1" x14ac:dyDescent="0.15">
      <c r="B21" s="3"/>
      <c r="C21" s="26">
        <f>ROW()-ROW(GlossaryTable[])</f>
        <v>16</v>
      </c>
      <c r="D21" s="7" t="s">
        <v>19</v>
      </c>
      <c r="E21" s="7" t="s">
        <v>63</v>
      </c>
      <c r="F21" s="7" t="s">
        <v>541</v>
      </c>
      <c r="G21" s="7" t="s">
        <v>108</v>
      </c>
      <c r="H21" s="7" t="s">
        <v>1006</v>
      </c>
      <c r="I21" s="7" t="s">
        <v>1006</v>
      </c>
      <c r="J21" s="7" t="s">
        <v>192</v>
      </c>
      <c r="K21" s="7" t="s">
        <v>669</v>
      </c>
      <c r="L21" s="7" t="s">
        <v>855</v>
      </c>
      <c r="M21" s="7" t="s">
        <v>1045</v>
      </c>
      <c r="N21" s="7" t="s">
        <v>148</v>
      </c>
      <c r="O21" s="7" t="s">
        <v>148</v>
      </c>
      <c r="P21" s="7" t="s">
        <v>623</v>
      </c>
      <c r="Q21" s="7" t="s">
        <v>623</v>
      </c>
      <c r="R21" s="7" t="s">
        <v>279</v>
      </c>
      <c r="S21" s="7" t="s">
        <v>1072</v>
      </c>
      <c r="T21" s="7" t="s">
        <v>938</v>
      </c>
      <c r="U21" s="7" t="s">
        <v>235</v>
      </c>
      <c r="V21" s="7" t="s">
        <v>712</v>
      </c>
      <c r="W21" s="52" t="s">
        <v>324</v>
      </c>
      <c r="X21" s="7" t="s">
        <v>498</v>
      </c>
      <c r="Y21" s="7" t="s">
        <v>366</v>
      </c>
      <c r="Z21" s="7" t="s">
        <v>454</v>
      </c>
      <c r="AA21" s="7" t="s">
        <v>411</v>
      </c>
      <c r="AB21" s="7" t="s">
        <v>454</v>
      </c>
      <c r="AC21" s="7" t="s">
        <v>580</v>
      </c>
    </row>
    <row r="22" spans="2:29" ht="39.950000000000003" customHeight="1" x14ac:dyDescent="0.15">
      <c r="B22" s="3"/>
      <c r="C22" s="26">
        <f>ROW()-ROW(GlossaryTable[])</f>
        <v>17</v>
      </c>
      <c r="D22" s="7" t="s">
        <v>20</v>
      </c>
      <c r="E22" s="7" t="s">
        <v>64</v>
      </c>
      <c r="F22" s="7" t="s">
        <v>542</v>
      </c>
      <c r="G22" s="7" t="s">
        <v>109</v>
      </c>
      <c r="H22" s="12" t="s">
        <v>1174</v>
      </c>
      <c r="I22" s="7" t="s">
        <v>1016</v>
      </c>
      <c r="J22" s="7" t="s">
        <v>193</v>
      </c>
      <c r="K22" s="7" t="s">
        <v>670</v>
      </c>
      <c r="L22" s="7" t="s">
        <v>856</v>
      </c>
      <c r="M22" s="7" t="s">
        <v>1048</v>
      </c>
      <c r="N22" s="7" t="s">
        <v>149</v>
      </c>
      <c r="O22" s="7" t="s">
        <v>149</v>
      </c>
      <c r="P22" s="7" t="s">
        <v>781</v>
      </c>
      <c r="Q22" s="7" t="s">
        <v>624</v>
      </c>
      <c r="R22" s="7" t="s">
        <v>280</v>
      </c>
      <c r="S22" s="7" t="s">
        <v>1073</v>
      </c>
      <c r="T22" s="7" t="s">
        <v>939</v>
      </c>
      <c r="U22" s="7" t="s">
        <v>236</v>
      </c>
      <c r="V22" s="7" t="s">
        <v>713</v>
      </c>
      <c r="W22" s="52" t="s">
        <v>1187</v>
      </c>
      <c r="X22" s="7" t="s">
        <v>499</v>
      </c>
      <c r="Y22" s="7" t="s">
        <v>367</v>
      </c>
      <c r="Z22" s="7" t="s">
        <v>818</v>
      </c>
      <c r="AA22" s="7" t="s">
        <v>412</v>
      </c>
      <c r="AB22" s="7" t="s">
        <v>455</v>
      </c>
      <c r="AC22" s="7" t="s">
        <v>581</v>
      </c>
    </row>
    <row r="23" spans="2:29" ht="39.950000000000003" customHeight="1" x14ac:dyDescent="0.15">
      <c r="B23" s="3"/>
      <c r="C23" s="26">
        <f>ROW()-ROW(GlossaryTable[])</f>
        <v>18</v>
      </c>
      <c r="D23" s="7" t="s">
        <v>21</v>
      </c>
      <c r="E23" s="7" t="s">
        <v>65</v>
      </c>
      <c r="F23" s="7" t="s">
        <v>543</v>
      </c>
      <c r="G23" s="7"/>
      <c r="H23" s="7" t="s">
        <v>746</v>
      </c>
      <c r="I23" s="7" t="s">
        <v>1017</v>
      </c>
      <c r="J23" s="7" t="s">
        <v>194</v>
      </c>
      <c r="K23" s="7" t="s">
        <v>671</v>
      </c>
      <c r="L23" s="7" t="s">
        <v>857</v>
      </c>
      <c r="M23" s="7" t="s">
        <v>1049</v>
      </c>
      <c r="N23" s="7" t="s">
        <v>150</v>
      </c>
      <c r="O23" s="7" t="s">
        <v>899</v>
      </c>
      <c r="P23" s="7" t="s">
        <v>782</v>
      </c>
      <c r="Q23" s="7" t="s">
        <v>625</v>
      </c>
      <c r="R23" s="7" t="s">
        <v>281</v>
      </c>
      <c r="S23" s="7" t="s">
        <v>1074</v>
      </c>
      <c r="T23" s="7" t="s">
        <v>940</v>
      </c>
      <c r="U23" s="7" t="s">
        <v>237</v>
      </c>
      <c r="V23" s="7" t="s">
        <v>714</v>
      </c>
      <c r="W23" s="52" t="s">
        <v>1188</v>
      </c>
      <c r="X23" s="7" t="s">
        <v>500</v>
      </c>
      <c r="Y23" s="7" t="s">
        <v>368</v>
      </c>
      <c r="Z23" s="7" t="s">
        <v>819</v>
      </c>
      <c r="AA23" s="7" t="s">
        <v>413</v>
      </c>
      <c r="AB23" s="7" t="s">
        <v>456</v>
      </c>
      <c r="AC23" s="7" t="s">
        <v>582</v>
      </c>
    </row>
    <row r="24" spans="2:29" ht="39.950000000000003" customHeight="1" x14ac:dyDescent="0.15">
      <c r="B24" s="3"/>
      <c r="C24" s="26">
        <f>ROW()-ROW(GlossaryTable[])</f>
        <v>19</v>
      </c>
      <c r="D24" s="7" t="s">
        <v>22</v>
      </c>
      <c r="E24" s="7" t="s">
        <v>66</v>
      </c>
      <c r="F24" s="7" t="s">
        <v>544</v>
      </c>
      <c r="G24" s="7" t="s">
        <v>110</v>
      </c>
      <c r="H24" s="7" t="s">
        <v>747</v>
      </c>
      <c r="I24" s="7" t="s">
        <v>1004</v>
      </c>
      <c r="J24" s="7" t="s">
        <v>1165</v>
      </c>
      <c r="K24" s="7" t="s">
        <v>672</v>
      </c>
      <c r="L24" s="7" t="s">
        <v>858</v>
      </c>
      <c r="M24" s="7" t="s">
        <v>1050</v>
      </c>
      <c r="N24" s="7" t="s">
        <v>151</v>
      </c>
      <c r="O24" s="7" t="s">
        <v>151</v>
      </c>
      <c r="P24" s="7" t="s">
        <v>626</v>
      </c>
      <c r="Q24" s="7" t="s">
        <v>626</v>
      </c>
      <c r="R24" s="7" t="s">
        <v>282</v>
      </c>
      <c r="S24" s="7" t="s">
        <v>1075</v>
      </c>
      <c r="T24" s="7" t="s">
        <v>941</v>
      </c>
      <c r="U24" s="7" t="s">
        <v>238</v>
      </c>
      <c r="V24" s="7" t="s">
        <v>715</v>
      </c>
      <c r="W24" s="52" t="s">
        <v>325</v>
      </c>
      <c r="X24" s="7" t="s">
        <v>501</v>
      </c>
      <c r="Y24" s="7" t="s">
        <v>369</v>
      </c>
      <c r="Z24" s="7" t="s">
        <v>820</v>
      </c>
      <c r="AA24" s="7" t="s">
        <v>414</v>
      </c>
      <c r="AB24" s="7" t="s">
        <v>457</v>
      </c>
      <c r="AC24" s="7" t="s">
        <v>583</v>
      </c>
    </row>
    <row r="25" spans="2:29" ht="39.950000000000003" customHeight="1" x14ac:dyDescent="0.15">
      <c r="B25" s="3"/>
      <c r="C25" s="26">
        <f>ROW()-ROW(GlossaryTable[])</f>
        <v>20</v>
      </c>
      <c r="D25" s="7" t="s">
        <v>23</v>
      </c>
      <c r="E25" s="7" t="s">
        <v>67</v>
      </c>
      <c r="F25" s="7" t="s">
        <v>545</v>
      </c>
      <c r="G25" s="7" t="s">
        <v>111</v>
      </c>
      <c r="H25" s="7" t="s">
        <v>748</v>
      </c>
      <c r="I25" s="7" t="s">
        <v>1024</v>
      </c>
      <c r="J25" s="7" t="s">
        <v>195</v>
      </c>
      <c r="K25" s="7" t="s">
        <v>673</v>
      </c>
      <c r="L25" s="7" t="s">
        <v>859</v>
      </c>
      <c r="M25" s="7" t="s">
        <v>1051</v>
      </c>
      <c r="N25" s="7" t="s">
        <v>152</v>
      </c>
      <c r="O25" s="7" t="s">
        <v>900</v>
      </c>
      <c r="P25" s="7" t="s">
        <v>627</v>
      </c>
      <c r="Q25" s="7" t="s">
        <v>627</v>
      </c>
      <c r="R25" s="7" t="s">
        <v>283</v>
      </c>
      <c r="S25" s="7" t="s">
        <v>1076</v>
      </c>
      <c r="T25" s="7" t="s">
        <v>942</v>
      </c>
      <c r="U25" s="7" t="s">
        <v>239</v>
      </c>
      <c r="V25" s="7" t="s">
        <v>716</v>
      </c>
      <c r="W25" s="52" t="s">
        <v>326</v>
      </c>
      <c r="X25" s="7" t="s">
        <v>502</v>
      </c>
      <c r="Y25" s="7" t="s">
        <v>370</v>
      </c>
      <c r="Z25" s="7" t="s">
        <v>545</v>
      </c>
      <c r="AA25" s="7" t="s">
        <v>415</v>
      </c>
      <c r="AB25" s="7" t="s">
        <v>458</v>
      </c>
      <c r="AC25" s="7" t="s">
        <v>584</v>
      </c>
    </row>
    <row r="26" spans="2:29" ht="39.950000000000003" customHeight="1" x14ac:dyDescent="0.15">
      <c r="B26" s="3"/>
      <c r="C26" s="26">
        <f>ROW()-ROW(GlossaryTable[])</f>
        <v>21</v>
      </c>
      <c r="D26" s="7" t="s">
        <v>24</v>
      </c>
      <c r="E26" s="7" t="s">
        <v>68</v>
      </c>
      <c r="F26" s="7" t="s">
        <v>546</v>
      </c>
      <c r="G26" s="7" t="s">
        <v>112</v>
      </c>
      <c r="H26" s="7" t="s">
        <v>1007</v>
      </c>
      <c r="I26" s="7" t="s">
        <v>1007</v>
      </c>
      <c r="J26" s="7" t="s">
        <v>196</v>
      </c>
      <c r="K26" s="7" t="s">
        <v>674</v>
      </c>
      <c r="L26" s="7" t="s">
        <v>860</v>
      </c>
      <c r="M26" s="7" t="s">
        <v>1052</v>
      </c>
      <c r="N26" s="7" t="s">
        <v>153</v>
      </c>
      <c r="O26" s="7" t="s">
        <v>901</v>
      </c>
      <c r="P26" s="7" t="s">
        <v>783</v>
      </c>
      <c r="Q26" s="7" t="s">
        <v>628</v>
      </c>
      <c r="R26" s="7" t="s">
        <v>284</v>
      </c>
      <c r="S26" s="7" t="s">
        <v>1077</v>
      </c>
      <c r="T26" s="7" t="s">
        <v>943</v>
      </c>
      <c r="U26" s="7" t="s">
        <v>240</v>
      </c>
      <c r="V26" s="7" t="s">
        <v>717</v>
      </c>
      <c r="W26" s="52" t="s">
        <v>327</v>
      </c>
      <c r="X26" s="7" t="s">
        <v>503</v>
      </c>
      <c r="Y26" s="7" t="s">
        <v>371</v>
      </c>
      <c r="Z26" s="7" t="s">
        <v>821</v>
      </c>
      <c r="AA26" s="7" t="s">
        <v>416</v>
      </c>
      <c r="AB26" s="7" t="s">
        <v>459</v>
      </c>
      <c r="AC26" s="7" t="s">
        <v>585</v>
      </c>
    </row>
    <row r="27" spans="2:29" ht="39.950000000000003" customHeight="1" x14ac:dyDescent="0.15">
      <c r="B27" s="3"/>
      <c r="C27" s="26">
        <f>ROW()-ROW(GlossaryTable[])</f>
        <v>22</v>
      </c>
      <c r="D27" s="7" t="s">
        <v>25</v>
      </c>
      <c r="E27" s="7" t="s">
        <v>69</v>
      </c>
      <c r="F27" s="7" t="s">
        <v>547</v>
      </c>
      <c r="G27" s="7" t="s">
        <v>113</v>
      </c>
      <c r="H27" s="7" t="s">
        <v>1007</v>
      </c>
      <c r="I27" s="7" t="s">
        <v>1007</v>
      </c>
      <c r="J27" s="7" t="s">
        <v>197</v>
      </c>
      <c r="K27" s="7" t="s">
        <v>675</v>
      </c>
      <c r="L27" s="7" t="s">
        <v>861</v>
      </c>
      <c r="M27" s="7" t="s">
        <v>1052</v>
      </c>
      <c r="N27" s="7" t="s">
        <v>154</v>
      </c>
      <c r="O27" s="7" t="s">
        <v>902</v>
      </c>
      <c r="P27" s="7" t="s">
        <v>784</v>
      </c>
      <c r="Q27" s="7" t="s">
        <v>629</v>
      </c>
      <c r="R27" s="7" t="s">
        <v>285</v>
      </c>
      <c r="S27" s="7" t="s">
        <v>1078</v>
      </c>
      <c r="T27" s="7" t="s">
        <v>944</v>
      </c>
      <c r="U27" s="7" t="s">
        <v>241</v>
      </c>
      <c r="V27" s="7" t="s">
        <v>718</v>
      </c>
      <c r="W27" s="52" t="s">
        <v>328</v>
      </c>
      <c r="X27" s="7" t="s">
        <v>503</v>
      </c>
      <c r="Y27" s="7" t="s">
        <v>372</v>
      </c>
      <c r="Z27" s="7" t="s">
        <v>822</v>
      </c>
      <c r="AA27" s="7" t="s">
        <v>417</v>
      </c>
      <c r="AB27" s="7" t="s">
        <v>460</v>
      </c>
      <c r="AC27" s="7" t="s">
        <v>586</v>
      </c>
    </row>
    <row r="28" spans="2:29" ht="39.950000000000003" customHeight="1" x14ac:dyDescent="0.15">
      <c r="B28" s="3"/>
      <c r="C28" s="26">
        <f>ROW()-ROW(GlossaryTable[])</f>
        <v>23</v>
      </c>
      <c r="D28" s="7" t="s">
        <v>986</v>
      </c>
      <c r="E28" s="7" t="s">
        <v>70</v>
      </c>
      <c r="F28" s="7" t="s">
        <v>548</v>
      </c>
      <c r="G28" s="7" t="s">
        <v>114</v>
      </c>
      <c r="H28" s="7" t="s">
        <v>999</v>
      </c>
      <c r="I28" s="7" t="s">
        <v>770</v>
      </c>
      <c r="J28" s="7" t="s">
        <v>198</v>
      </c>
      <c r="K28" s="7" t="s">
        <v>676</v>
      </c>
      <c r="L28" s="7" t="s">
        <v>862</v>
      </c>
      <c r="M28" s="7" t="s">
        <v>862</v>
      </c>
      <c r="N28" s="7" t="s">
        <v>155</v>
      </c>
      <c r="O28" s="7" t="s">
        <v>903</v>
      </c>
      <c r="P28" s="7" t="s">
        <v>785</v>
      </c>
      <c r="Q28" s="7" t="s">
        <v>630</v>
      </c>
      <c r="R28" s="7" t="s">
        <v>286</v>
      </c>
      <c r="S28" s="7" t="s">
        <v>1079</v>
      </c>
      <c r="T28" s="7" t="s">
        <v>945</v>
      </c>
      <c r="U28" s="7" t="s">
        <v>242</v>
      </c>
      <c r="V28" s="7" t="s">
        <v>719</v>
      </c>
      <c r="W28" s="52" t="s">
        <v>329</v>
      </c>
      <c r="X28" s="7" t="s">
        <v>504</v>
      </c>
      <c r="Y28" s="7" t="s">
        <v>373</v>
      </c>
      <c r="Z28" s="7" t="s">
        <v>548</v>
      </c>
      <c r="AA28" s="7" t="s">
        <v>418</v>
      </c>
      <c r="AB28" s="7" t="s">
        <v>461</v>
      </c>
      <c r="AC28" s="7" t="s">
        <v>587</v>
      </c>
    </row>
    <row r="29" spans="2:29" ht="39.950000000000003" customHeight="1" x14ac:dyDescent="0.15">
      <c r="B29" s="3"/>
      <c r="C29" s="26">
        <f>ROW()-ROW(GlossaryTable[])</f>
        <v>24</v>
      </c>
      <c r="D29" s="7" t="s">
        <v>26</v>
      </c>
      <c r="E29" s="7" t="s">
        <v>71</v>
      </c>
      <c r="F29" s="7" t="s">
        <v>549</v>
      </c>
      <c r="G29" s="7" t="s">
        <v>115</v>
      </c>
      <c r="H29" s="7" t="s">
        <v>749</v>
      </c>
      <c r="I29" s="7" t="s">
        <v>1008</v>
      </c>
      <c r="J29" s="7" t="s">
        <v>199</v>
      </c>
      <c r="K29" s="7" t="s">
        <v>677</v>
      </c>
      <c r="L29" s="7" t="s">
        <v>863</v>
      </c>
      <c r="M29" s="7" t="s">
        <v>1053</v>
      </c>
      <c r="N29" s="7" t="s">
        <v>156</v>
      </c>
      <c r="O29" s="7" t="s">
        <v>904</v>
      </c>
      <c r="P29" s="7" t="s">
        <v>786</v>
      </c>
      <c r="Q29" s="7" t="s">
        <v>631</v>
      </c>
      <c r="R29" s="7" t="s">
        <v>287</v>
      </c>
      <c r="S29" s="7" t="s">
        <v>1080</v>
      </c>
      <c r="T29" s="7" t="s">
        <v>946</v>
      </c>
      <c r="U29" s="7" t="s">
        <v>243</v>
      </c>
      <c r="V29" s="7" t="s">
        <v>720</v>
      </c>
      <c r="W29" s="52" t="s">
        <v>330</v>
      </c>
      <c r="X29" s="7" t="s">
        <v>505</v>
      </c>
      <c r="Y29" s="7" t="s">
        <v>374</v>
      </c>
      <c r="Z29" s="7" t="s">
        <v>823</v>
      </c>
      <c r="AA29" s="7" t="s">
        <v>419</v>
      </c>
      <c r="AB29" s="7" t="s">
        <v>462</v>
      </c>
      <c r="AC29" s="7" t="s">
        <v>588</v>
      </c>
    </row>
    <row r="30" spans="2:29" ht="39.950000000000003" customHeight="1" x14ac:dyDescent="0.15">
      <c r="B30" s="3"/>
      <c r="C30" s="26">
        <f>ROW()-ROW(GlossaryTable[])</f>
        <v>25</v>
      </c>
      <c r="D30" s="7" t="s">
        <v>988</v>
      </c>
      <c r="E30" s="7"/>
      <c r="F30" s="7"/>
      <c r="G30" s="7"/>
      <c r="H30" s="7" t="s">
        <v>997</v>
      </c>
      <c r="I30" s="7"/>
      <c r="J30" s="7"/>
      <c r="K30" s="7"/>
      <c r="L30" s="7"/>
      <c r="M30" s="7"/>
      <c r="N30" s="7"/>
      <c r="O30" s="7"/>
      <c r="P30" s="7"/>
      <c r="Q30" s="7"/>
      <c r="R30" s="7"/>
      <c r="S30" s="7" t="s">
        <v>1118</v>
      </c>
      <c r="T30" s="7"/>
      <c r="U30" s="7"/>
      <c r="V30" s="7"/>
      <c r="W30" s="52" t="s">
        <v>1189</v>
      </c>
      <c r="X30" s="7"/>
      <c r="Y30" s="7"/>
      <c r="Z30" s="7"/>
      <c r="AA30" s="7"/>
      <c r="AB30" s="7"/>
      <c r="AC30" s="7"/>
    </row>
    <row r="31" spans="2:29" ht="39.950000000000003" customHeight="1" x14ac:dyDescent="0.15">
      <c r="B31" s="3"/>
      <c r="C31" s="26">
        <f>ROW()-ROW(GlossaryTable[])</f>
        <v>26</v>
      </c>
      <c r="D31" s="7" t="s">
        <v>989</v>
      </c>
      <c r="E31" s="7"/>
      <c r="F31" s="7"/>
      <c r="G31" s="7"/>
      <c r="H31" s="7" t="s">
        <v>771</v>
      </c>
      <c r="I31" s="7"/>
      <c r="J31" s="7"/>
      <c r="K31" s="7"/>
      <c r="L31" s="7"/>
      <c r="M31" s="7"/>
      <c r="N31" s="7"/>
      <c r="O31" s="7"/>
      <c r="P31" s="7"/>
      <c r="Q31" s="7"/>
      <c r="R31" s="7"/>
      <c r="S31" s="7" t="s">
        <v>1116</v>
      </c>
      <c r="T31" s="7"/>
      <c r="U31" s="7"/>
      <c r="V31" s="7"/>
      <c r="W31" s="52" t="s">
        <v>1190</v>
      </c>
      <c r="X31" s="7"/>
      <c r="Y31" s="7"/>
      <c r="Z31" s="7"/>
      <c r="AA31" s="7"/>
      <c r="AB31" s="7"/>
      <c r="AC31" s="7"/>
    </row>
    <row r="32" spans="2:29" ht="39.950000000000003" customHeight="1" x14ac:dyDescent="0.15">
      <c r="B32" s="3"/>
      <c r="C32" s="26">
        <f>ROW()-ROW(GlossaryTable[])</f>
        <v>27</v>
      </c>
      <c r="D32" s="7" t="s">
        <v>27</v>
      </c>
      <c r="E32" s="7" t="s">
        <v>72</v>
      </c>
      <c r="F32" s="7" t="s">
        <v>550</v>
      </c>
      <c r="G32" s="7" t="s">
        <v>116</v>
      </c>
      <c r="H32" s="7" t="s">
        <v>750</v>
      </c>
      <c r="I32" s="7" t="s">
        <v>1009</v>
      </c>
      <c r="J32" s="7" t="s">
        <v>200</v>
      </c>
      <c r="K32" s="7" t="s">
        <v>678</v>
      </c>
      <c r="L32" s="7" t="s">
        <v>864</v>
      </c>
      <c r="M32" s="7" t="s">
        <v>1054</v>
      </c>
      <c r="N32" s="7" t="s">
        <v>157</v>
      </c>
      <c r="O32" s="7" t="s">
        <v>905</v>
      </c>
      <c r="P32" s="7" t="s">
        <v>787</v>
      </c>
      <c r="Q32" s="7" t="s">
        <v>632</v>
      </c>
      <c r="R32" s="7" t="s">
        <v>288</v>
      </c>
      <c r="S32" s="7" t="s">
        <v>1081</v>
      </c>
      <c r="T32" s="7" t="s">
        <v>947</v>
      </c>
      <c r="U32" s="7" t="s">
        <v>244</v>
      </c>
      <c r="V32" s="7" t="s">
        <v>721</v>
      </c>
      <c r="W32" s="52" t="s">
        <v>331</v>
      </c>
      <c r="X32" s="7" t="s">
        <v>506</v>
      </c>
      <c r="Y32" s="7" t="s">
        <v>375</v>
      </c>
      <c r="Z32" s="7" t="s">
        <v>463</v>
      </c>
      <c r="AA32" s="7" t="s">
        <v>420</v>
      </c>
      <c r="AB32" s="7" t="s">
        <v>463</v>
      </c>
      <c r="AC32" s="7" t="s">
        <v>589</v>
      </c>
    </row>
    <row r="33" spans="2:29" ht="39.950000000000003" customHeight="1" x14ac:dyDescent="0.15">
      <c r="B33" s="3"/>
      <c r="C33" s="26">
        <f>ROW()-ROW(GlossaryTable[])</f>
        <v>28</v>
      </c>
      <c r="D33" s="7" t="s">
        <v>985</v>
      </c>
      <c r="E33" s="7"/>
      <c r="F33" s="7"/>
      <c r="G33" s="7"/>
      <c r="H33" s="7" t="s">
        <v>998</v>
      </c>
      <c r="I33" s="7" t="s">
        <v>1026</v>
      </c>
      <c r="J33" s="7"/>
      <c r="K33" s="7"/>
      <c r="L33" s="7" t="s">
        <v>889</v>
      </c>
      <c r="M33" s="7" t="s">
        <v>889</v>
      </c>
      <c r="N33" s="7"/>
      <c r="O33" s="7"/>
      <c r="P33" s="7"/>
      <c r="Q33" s="7"/>
      <c r="R33" s="7"/>
      <c r="S33" s="7" t="s">
        <v>1117</v>
      </c>
      <c r="T33" s="7"/>
      <c r="U33" s="7"/>
      <c r="V33" s="7"/>
      <c r="W33" s="52" t="s">
        <v>1191</v>
      </c>
      <c r="X33" s="7"/>
      <c r="Y33" s="7"/>
      <c r="Z33" s="7"/>
      <c r="AA33" s="7"/>
      <c r="AB33" s="7"/>
      <c r="AC33" s="7"/>
    </row>
    <row r="34" spans="2:29" ht="39.950000000000003" customHeight="1" x14ac:dyDescent="0.15">
      <c r="B34" s="3"/>
      <c r="C34" s="26">
        <f>ROW()-ROW(GlossaryTable[])</f>
        <v>29</v>
      </c>
      <c r="D34" s="7" t="s">
        <v>28</v>
      </c>
      <c r="E34" s="7" t="s">
        <v>73</v>
      </c>
      <c r="F34" s="7" t="s">
        <v>464</v>
      </c>
      <c r="G34" s="7" t="s">
        <v>117</v>
      </c>
      <c r="H34" s="7" t="s">
        <v>751</v>
      </c>
      <c r="I34" s="7" t="s">
        <v>1010</v>
      </c>
      <c r="J34" s="7" t="s">
        <v>1166</v>
      </c>
      <c r="K34" s="7" t="s">
        <v>679</v>
      </c>
      <c r="L34" s="7" t="s">
        <v>865</v>
      </c>
      <c r="M34" s="7" t="s">
        <v>865</v>
      </c>
      <c r="N34" s="7" t="s">
        <v>158</v>
      </c>
      <c r="O34" s="7" t="s">
        <v>906</v>
      </c>
      <c r="P34" s="7" t="s">
        <v>788</v>
      </c>
      <c r="Q34" s="7" t="s">
        <v>633</v>
      </c>
      <c r="R34" s="7" t="s">
        <v>289</v>
      </c>
      <c r="S34" s="7" t="s">
        <v>1082</v>
      </c>
      <c r="T34" s="7" t="s">
        <v>948</v>
      </c>
      <c r="U34" s="7" t="s">
        <v>245</v>
      </c>
      <c r="V34" s="7" t="s">
        <v>722</v>
      </c>
      <c r="W34" s="52" t="s">
        <v>332</v>
      </c>
      <c r="X34" s="7" t="s">
        <v>507</v>
      </c>
      <c r="Y34" s="7" t="s">
        <v>376</v>
      </c>
      <c r="Z34" s="7" t="s">
        <v>464</v>
      </c>
      <c r="AA34" s="7" t="s">
        <v>421</v>
      </c>
      <c r="AB34" s="7" t="s">
        <v>464</v>
      </c>
      <c r="AC34" s="7" t="s">
        <v>590</v>
      </c>
    </row>
    <row r="35" spans="2:29" ht="39.950000000000003" customHeight="1" x14ac:dyDescent="0.15">
      <c r="B35" s="3"/>
      <c r="C35" s="26">
        <f>ROW()-ROW(GlossaryTable[])</f>
        <v>30</v>
      </c>
      <c r="D35" s="7" t="s">
        <v>29</v>
      </c>
      <c r="E35" s="7" t="s">
        <v>74</v>
      </c>
      <c r="F35" s="7" t="s">
        <v>465</v>
      </c>
      <c r="G35" s="7"/>
      <c r="H35" s="7" t="s">
        <v>752</v>
      </c>
      <c r="I35" s="7" t="s">
        <v>1011</v>
      </c>
      <c r="J35" s="7" t="s">
        <v>201</v>
      </c>
      <c r="K35" s="7" t="s">
        <v>680</v>
      </c>
      <c r="L35" s="7" t="s">
        <v>866</v>
      </c>
      <c r="M35" s="7" t="s">
        <v>866</v>
      </c>
      <c r="N35" s="7" t="s">
        <v>159</v>
      </c>
      <c r="O35" s="7" t="s">
        <v>907</v>
      </c>
      <c r="P35" s="7" t="s">
        <v>789</v>
      </c>
      <c r="Q35" s="7" t="s">
        <v>634</v>
      </c>
      <c r="R35" s="7" t="s">
        <v>290</v>
      </c>
      <c r="S35" s="7" t="s">
        <v>1083</v>
      </c>
      <c r="T35" s="7" t="s">
        <v>949</v>
      </c>
      <c r="U35" s="7" t="s">
        <v>246</v>
      </c>
      <c r="V35" s="7" t="s">
        <v>723</v>
      </c>
      <c r="W35" s="52" t="s">
        <v>333</v>
      </c>
      <c r="X35" s="7" t="s">
        <v>508</v>
      </c>
      <c r="Y35" s="7" t="s">
        <v>377</v>
      </c>
      <c r="Z35" s="7" t="s">
        <v>465</v>
      </c>
      <c r="AA35" s="7" t="s">
        <v>422</v>
      </c>
      <c r="AB35" s="7" t="s">
        <v>465</v>
      </c>
      <c r="AC35" s="7" t="s">
        <v>591</v>
      </c>
    </row>
    <row r="36" spans="2:29" ht="39.950000000000003" customHeight="1" x14ac:dyDescent="0.15">
      <c r="B36" s="3"/>
      <c r="C36" s="26">
        <f>ROW()-ROW(GlossaryTable[])</f>
        <v>31</v>
      </c>
      <c r="D36" s="7" t="s">
        <v>30</v>
      </c>
      <c r="E36" s="7" t="s">
        <v>75</v>
      </c>
      <c r="F36" s="7" t="s">
        <v>466</v>
      </c>
      <c r="G36" s="7" t="s">
        <v>118</v>
      </c>
      <c r="H36" s="7"/>
      <c r="I36" s="7" t="s">
        <v>1013</v>
      </c>
      <c r="J36" s="7" t="s">
        <v>202</v>
      </c>
      <c r="K36" s="7" t="s">
        <v>681</v>
      </c>
      <c r="L36" s="7" t="s">
        <v>867</v>
      </c>
      <c r="M36" s="7" t="s">
        <v>867</v>
      </c>
      <c r="N36" s="7" t="s">
        <v>160</v>
      </c>
      <c r="O36" s="7" t="s">
        <v>908</v>
      </c>
      <c r="P36" s="7" t="s">
        <v>790</v>
      </c>
      <c r="Q36" s="7" t="s">
        <v>635</v>
      </c>
      <c r="R36" s="7" t="s">
        <v>291</v>
      </c>
      <c r="S36" s="7" t="s">
        <v>1084</v>
      </c>
      <c r="T36" s="7" t="s">
        <v>950</v>
      </c>
      <c r="U36" s="7" t="s">
        <v>247</v>
      </c>
      <c r="V36" s="7" t="s">
        <v>724</v>
      </c>
      <c r="W36" s="52" t="s">
        <v>334</v>
      </c>
      <c r="X36" s="7" t="s">
        <v>509</v>
      </c>
      <c r="Y36" s="7" t="s">
        <v>378</v>
      </c>
      <c r="Z36" s="7" t="s">
        <v>824</v>
      </c>
      <c r="AA36" s="7" t="s">
        <v>423</v>
      </c>
      <c r="AB36" s="7" t="s">
        <v>466</v>
      </c>
      <c r="AC36" s="7"/>
    </row>
    <row r="37" spans="2:29" ht="39.950000000000003" customHeight="1" x14ac:dyDescent="0.15">
      <c r="B37" s="3"/>
      <c r="C37" s="26">
        <f>ROW()-ROW(GlossaryTable[])</f>
        <v>32</v>
      </c>
      <c r="D37" s="7" t="s">
        <v>31</v>
      </c>
      <c r="E37" s="7" t="s">
        <v>76</v>
      </c>
      <c r="F37" s="7" t="s">
        <v>551</v>
      </c>
      <c r="G37" s="7" t="s">
        <v>119</v>
      </c>
      <c r="H37" s="7" t="s">
        <v>1167</v>
      </c>
      <c r="I37" s="7" t="s">
        <v>1014</v>
      </c>
      <c r="J37" s="7" t="s">
        <v>203</v>
      </c>
      <c r="K37" s="7" t="s">
        <v>682</v>
      </c>
      <c r="L37" s="7" t="s">
        <v>868</v>
      </c>
      <c r="M37" s="7" t="s">
        <v>868</v>
      </c>
      <c r="N37" s="7" t="s">
        <v>161</v>
      </c>
      <c r="O37" s="7" t="s">
        <v>909</v>
      </c>
      <c r="P37" s="7" t="s">
        <v>791</v>
      </c>
      <c r="Q37" s="7" t="s">
        <v>636</v>
      </c>
      <c r="R37" s="7" t="s">
        <v>292</v>
      </c>
      <c r="S37" s="7" t="s">
        <v>1085</v>
      </c>
      <c r="T37" s="7" t="s">
        <v>951</v>
      </c>
      <c r="U37" s="7" t="s">
        <v>248</v>
      </c>
      <c r="V37" s="7" t="s">
        <v>725</v>
      </c>
      <c r="W37" s="52" t="s">
        <v>335</v>
      </c>
      <c r="X37" s="7" t="s">
        <v>510</v>
      </c>
      <c r="Y37" s="7" t="s">
        <v>379</v>
      </c>
      <c r="Z37" s="7" t="s">
        <v>825</v>
      </c>
      <c r="AA37" s="7" t="s">
        <v>424</v>
      </c>
      <c r="AB37" s="7" t="s">
        <v>467</v>
      </c>
      <c r="AC37" s="7" t="s">
        <v>592</v>
      </c>
    </row>
    <row r="38" spans="2:29" ht="39.950000000000003" customHeight="1" x14ac:dyDescent="0.15">
      <c r="B38" s="3"/>
      <c r="C38" s="26">
        <f>ROW()-ROW(GlossaryTable[])</f>
        <v>33</v>
      </c>
      <c r="D38" s="7" t="s">
        <v>32</v>
      </c>
      <c r="E38" s="7" t="s">
        <v>77</v>
      </c>
      <c r="F38" s="7" t="s">
        <v>552</v>
      </c>
      <c r="G38" s="7" t="s">
        <v>120</v>
      </c>
      <c r="H38" s="7" t="s">
        <v>753</v>
      </c>
      <c r="I38" s="7" t="s">
        <v>1012</v>
      </c>
      <c r="J38" s="7" t="s">
        <v>204</v>
      </c>
      <c r="K38" s="7" t="s">
        <v>683</v>
      </c>
      <c r="L38" s="7" t="s">
        <v>869</v>
      </c>
      <c r="M38" s="7" t="s">
        <v>1055</v>
      </c>
      <c r="N38" s="7" t="s">
        <v>162</v>
      </c>
      <c r="O38" s="7" t="s">
        <v>1168</v>
      </c>
      <c r="P38" s="7" t="s">
        <v>792</v>
      </c>
      <c r="Q38" s="7" t="s">
        <v>637</v>
      </c>
      <c r="R38" s="7" t="s">
        <v>293</v>
      </c>
      <c r="S38" s="7" t="s">
        <v>1086</v>
      </c>
      <c r="T38" s="7" t="s">
        <v>952</v>
      </c>
      <c r="U38" s="7" t="s">
        <v>249</v>
      </c>
      <c r="V38" s="7" t="s">
        <v>726</v>
      </c>
      <c r="W38" s="52" t="s">
        <v>336</v>
      </c>
      <c r="X38" s="7" t="s">
        <v>511</v>
      </c>
      <c r="Y38" s="7" t="s">
        <v>380</v>
      </c>
      <c r="Z38" s="7" t="s">
        <v>826</v>
      </c>
      <c r="AA38" s="7" t="s">
        <v>425</v>
      </c>
      <c r="AB38" s="7" t="s">
        <v>468</v>
      </c>
      <c r="AC38" s="7" t="s">
        <v>593</v>
      </c>
    </row>
    <row r="39" spans="2:29" ht="39.950000000000003" customHeight="1" x14ac:dyDescent="0.15">
      <c r="B39" s="3"/>
      <c r="C39" s="26">
        <f>ROW()-ROW(GlossaryTable[])</f>
        <v>34</v>
      </c>
      <c r="D39" s="7" t="s">
        <v>33</v>
      </c>
      <c r="E39" s="7" t="s">
        <v>78</v>
      </c>
      <c r="F39" s="7" t="s">
        <v>553</v>
      </c>
      <c r="G39" s="7" t="s">
        <v>121</v>
      </c>
      <c r="H39" s="7" t="s">
        <v>754</v>
      </c>
      <c r="I39" s="7" t="s">
        <v>1057</v>
      </c>
      <c r="J39" s="7" t="s">
        <v>205</v>
      </c>
      <c r="K39" s="7" t="s">
        <v>684</v>
      </c>
      <c r="L39" s="7" t="s">
        <v>870</v>
      </c>
      <c r="M39" s="7" t="s">
        <v>1056</v>
      </c>
      <c r="N39" s="7" t="s">
        <v>163</v>
      </c>
      <c r="O39" s="7" t="s">
        <v>163</v>
      </c>
      <c r="P39" s="7" t="s">
        <v>793</v>
      </c>
      <c r="Q39" s="7" t="s">
        <v>638</v>
      </c>
      <c r="R39" s="7" t="s">
        <v>294</v>
      </c>
      <c r="S39" s="7" t="s">
        <v>1087</v>
      </c>
      <c r="T39" s="7" t="s">
        <v>953</v>
      </c>
      <c r="U39" s="7" t="s">
        <v>250</v>
      </c>
      <c r="V39" s="7" t="s">
        <v>727</v>
      </c>
      <c r="W39" s="52" t="s">
        <v>337</v>
      </c>
      <c r="X39" s="7" t="s">
        <v>512</v>
      </c>
      <c r="Y39" s="7" t="s">
        <v>381</v>
      </c>
      <c r="Z39" s="7" t="s">
        <v>827</v>
      </c>
      <c r="AA39" s="7" t="s">
        <v>426</v>
      </c>
      <c r="AB39" s="7" t="s">
        <v>469</v>
      </c>
      <c r="AC39" s="7" t="s">
        <v>594</v>
      </c>
    </row>
    <row r="40" spans="2:29" ht="39.950000000000003" customHeight="1" x14ac:dyDescent="0.15">
      <c r="B40" s="3"/>
      <c r="C40" s="26">
        <f>ROW()-ROW(GlossaryTable[])</f>
        <v>35</v>
      </c>
      <c r="D40" s="7" t="s">
        <v>34</v>
      </c>
      <c r="E40" s="7" t="s">
        <v>79</v>
      </c>
      <c r="F40" s="7" t="s">
        <v>470</v>
      </c>
      <c r="G40" s="7" t="s">
        <v>79</v>
      </c>
      <c r="H40" s="7" t="s">
        <v>164</v>
      </c>
      <c r="I40" s="7" t="s">
        <v>164</v>
      </c>
      <c r="J40" s="7" t="s">
        <v>206</v>
      </c>
      <c r="K40" s="7" t="s">
        <v>685</v>
      </c>
      <c r="L40" s="7" t="s">
        <v>871</v>
      </c>
      <c r="M40" s="7" t="s">
        <v>871</v>
      </c>
      <c r="N40" s="7" t="s">
        <v>164</v>
      </c>
      <c r="O40" s="7" t="s">
        <v>164</v>
      </c>
      <c r="P40" s="7" t="s">
        <v>639</v>
      </c>
      <c r="Q40" s="7" t="s">
        <v>639</v>
      </c>
      <c r="R40" s="7" t="s">
        <v>295</v>
      </c>
      <c r="S40" s="7" t="s">
        <v>1088</v>
      </c>
      <c r="T40" s="7" t="s">
        <v>954</v>
      </c>
      <c r="U40" s="7" t="s">
        <v>251</v>
      </c>
      <c r="V40" s="7" t="s">
        <v>728</v>
      </c>
      <c r="W40" s="52" t="s">
        <v>338</v>
      </c>
      <c r="X40" s="7" t="s">
        <v>513</v>
      </c>
      <c r="Y40" s="7" t="s">
        <v>295</v>
      </c>
      <c r="Z40" s="7" t="s">
        <v>470</v>
      </c>
      <c r="AA40" s="7" t="s">
        <v>427</v>
      </c>
      <c r="AB40" s="7" t="s">
        <v>470</v>
      </c>
      <c r="AC40" s="7" t="s">
        <v>79</v>
      </c>
    </row>
    <row r="41" spans="2:29" ht="39.950000000000003" customHeight="1" x14ac:dyDescent="0.15">
      <c r="B41" s="3"/>
      <c r="C41" s="26">
        <f>ROW()-ROW(GlossaryTable[])</f>
        <v>36</v>
      </c>
      <c r="D41" s="7" t="s">
        <v>35</v>
      </c>
      <c r="E41" s="7" t="s">
        <v>80</v>
      </c>
      <c r="F41" s="7" t="s">
        <v>554</v>
      </c>
      <c r="G41" s="7" t="s">
        <v>122</v>
      </c>
      <c r="H41" s="7" t="s">
        <v>755</v>
      </c>
      <c r="I41" s="7" t="s">
        <v>1018</v>
      </c>
      <c r="J41" s="7" t="s">
        <v>207</v>
      </c>
      <c r="K41" s="7" t="s">
        <v>686</v>
      </c>
      <c r="L41" s="7" t="s">
        <v>872</v>
      </c>
      <c r="M41" s="7" t="s">
        <v>872</v>
      </c>
      <c r="N41" s="7" t="s">
        <v>165</v>
      </c>
      <c r="O41" s="7" t="s">
        <v>165</v>
      </c>
      <c r="P41" s="7" t="s">
        <v>794</v>
      </c>
      <c r="Q41" s="7" t="s">
        <v>640</v>
      </c>
      <c r="R41" s="7" t="s">
        <v>296</v>
      </c>
      <c r="S41" s="7" t="s">
        <v>1089</v>
      </c>
      <c r="T41" s="7" t="s">
        <v>955</v>
      </c>
      <c r="U41" s="7" t="s">
        <v>252</v>
      </c>
      <c r="V41" s="7" t="s">
        <v>729</v>
      </c>
      <c r="W41" s="52" t="s">
        <v>339</v>
      </c>
      <c r="X41" s="7" t="s">
        <v>514</v>
      </c>
      <c r="Y41" s="7" t="s">
        <v>382</v>
      </c>
      <c r="Z41" s="7" t="s">
        <v>828</v>
      </c>
      <c r="AA41" s="7" t="s">
        <v>428</v>
      </c>
      <c r="AB41" s="7" t="s">
        <v>471</v>
      </c>
      <c r="AC41" s="7" t="s">
        <v>595</v>
      </c>
    </row>
    <row r="42" spans="2:29" ht="39.950000000000003" customHeight="1" x14ac:dyDescent="0.15">
      <c r="B42" s="3"/>
      <c r="C42" s="26">
        <f>ROW()-ROW(GlossaryTable[])</f>
        <v>37</v>
      </c>
      <c r="D42" s="7" t="s">
        <v>36</v>
      </c>
      <c r="E42" s="7" t="s">
        <v>81</v>
      </c>
      <c r="F42" s="7" t="s">
        <v>555</v>
      </c>
      <c r="G42" s="7" t="s">
        <v>123</v>
      </c>
      <c r="H42" s="7" t="s">
        <v>756</v>
      </c>
      <c r="I42" s="7" t="s">
        <v>1021</v>
      </c>
      <c r="J42" s="7" t="s">
        <v>208</v>
      </c>
      <c r="K42" s="7" t="s">
        <v>687</v>
      </c>
      <c r="L42" s="7" t="s">
        <v>873</v>
      </c>
      <c r="M42" s="7" t="s">
        <v>873</v>
      </c>
      <c r="N42" s="7" t="s">
        <v>166</v>
      </c>
      <c r="O42" s="7" t="s">
        <v>166</v>
      </c>
      <c r="P42" s="7" t="s">
        <v>795</v>
      </c>
      <c r="Q42" s="7" t="s">
        <v>641</v>
      </c>
      <c r="R42" s="7" t="s">
        <v>297</v>
      </c>
      <c r="S42" s="7" t="s">
        <v>1090</v>
      </c>
      <c r="T42" s="7" t="s">
        <v>956</v>
      </c>
      <c r="U42" s="7" t="s">
        <v>253</v>
      </c>
      <c r="V42" s="7" t="s">
        <v>730</v>
      </c>
      <c r="W42" s="52" t="s">
        <v>340</v>
      </c>
      <c r="X42" s="7" t="s">
        <v>515</v>
      </c>
      <c r="Y42" s="7" t="s">
        <v>383</v>
      </c>
      <c r="Z42" s="7" t="s">
        <v>829</v>
      </c>
      <c r="AA42" s="7" t="s">
        <v>429</v>
      </c>
      <c r="AB42" s="7" t="s">
        <v>472</v>
      </c>
      <c r="AC42" s="7" t="s">
        <v>595</v>
      </c>
    </row>
    <row r="43" spans="2:29" ht="39.950000000000003" customHeight="1" x14ac:dyDescent="0.15">
      <c r="B43" s="3"/>
      <c r="C43" s="26">
        <f>ROW()-ROW(GlossaryTable[])</f>
        <v>38</v>
      </c>
      <c r="D43" s="7" t="s">
        <v>37</v>
      </c>
      <c r="E43" s="7" t="s">
        <v>82</v>
      </c>
      <c r="F43" s="7" t="s">
        <v>556</v>
      </c>
      <c r="G43" s="7" t="s">
        <v>124</v>
      </c>
      <c r="H43" s="7" t="s">
        <v>757</v>
      </c>
      <c r="I43" s="7" t="s">
        <v>757</v>
      </c>
      <c r="J43" s="7" t="s">
        <v>209</v>
      </c>
      <c r="K43" s="7" t="s">
        <v>688</v>
      </c>
      <c r="L43" s="7" t="s">
        <v>874</v>
      </c>
      <c r="M43" s="7" t="s">
        <v>874</v>
      </c>
      <c r="N43" s="7" t="s">
        <v>167</v>
      </c>
      <c r="O43" s="7" t="s">
        <v>167</v>
      </c>
      <c r="P43" s="7" t="s">
        <v>796</v>
      </c>
      <c r="Q43" s="7" t="s">
        <v>642</v>
      </c>
      <c r="R43" s="7" t="s">
        <v>298</v>
      </c>
      <c r="S43" s="7" t="s">
        <v>1091</v>
      </c>
      <c r="T43" s="7" t="s">
        <v>957</v>
      </c>
      <c r="U43" s="7" t="s">
        <v>254</v>
      </c>
      <c r="V43" s="7" t="s">
        <v>731</v>
      </c>
      <c r="W43" s="52" t="s">
        <v>341</v>
      </c>
      <c r="X43" s="7" t="s">
        <v>516</v>
      </c>
      <c r="Y43" s="7" t="s">
        <v>384</v>
      </c>
      <c r="Z43" s="7"/>
      <c r="AA43" s="7" t="s">
        <v>430</v>
      </c>
      <c r="AB43" s="7" t="s">
        <v>473</v>
      </c>
      <c r="AC43" s="7" t="s">
        <v>596</v>
      </c>
    </row>
    <row r="44" spans="2:29" ht="39.950000000000003" customHeight="1" x14ac:dyDescent="0.15">
      <c r="B44" s="3"/>
      <c r="C44" s="26">
        <f>ROW()-ROW(GlossaryTable[])</f>
        <v>39</v>
      </c>
      <c r="D44" s="7" t="s">
        <v>38</v>
      </c>
      <c r="E44" s="7" t="s">
        <v>83</v>
      </c>
      <c r="F44" s="7" t="s">
        <v>557</v>
      </c>
      <c r="G44" s="7" t="s">
        <v>125</v>
      </c>
      <c r="H44" s="7" t="s">
        <v>758</v>
      </c>
      <c r="I44" s="7" t="s">
        <v>758</v>
      </c>
      <c r="J44" s="7" t="s">
        <v>210</v>
      </c>
      <c r="K44" s="7" t="s">
        <v>689</v>
      </c>
      <c r="L44" s="7" t="s">
        <v>875</v>
      </c>
      <c r="M44" s="7" t="s">
        <v>875</v>
      </c>
      <c r="N44" s="7" t="s">
        <v>168</v>
      </c>
      <c r="O44" s="7" t="s">
        <v>910</v>
      </c>
      <c r="P44" s="7" t="s">
        <v>797</v>
      </c>
      <c r="Q44" s="7" t="s">
        <v>643</v>
      </c>
      <c r="R44" s="7" t="s">
        <v>299</v>
      </c>
      <c r="S44" s="7" t="s">
        <v>1092</v>
      </c>
      <c r="T44" s="7" t="s">
        <v>958</v>
      </c>
      <c r="U44" s="7" t="s">
        <v>255</v>
      </c>
      <c r="V44" s="7" t="s">
        <v>125</v>
      </c>
      <c r="W44" s="52" t="s">
        <v>342</v>
      </c>
      <c r="X44" s="7" t="s">
        <v>517</v>
      </c>
      <c r="Y44" s="7" t="s">
        <v>385</v>
      </c>
      <c r="Z44" s="7" t="s">
        <v>830</v>
      </c>
      <c r="AA44" s="7" t="s">
        <v>431</v>
      </c>
      <c r="AB44" s="7" t="s">
        <v>474</v>
      </c>
      <c r="AC44" s="7" t="s">
        <v>597</v>
      </c>
    </row>
    <row r="45" spans="2:29" ht="39.950000000000003" customHeight="1" x14ac:dyDescent="0.15">
      <c r="B45" s="3"/>
      <c r="C45" s="26">
        <f>ROW()-ROW(GlossaryTable[])</f>
        <v>40</v>
      </c>
      <c r="D45" s="7" t="s">
        <v>990</v>
      </c>
      <c r="E45" s="7"/>
      <c r="F45" s="7"/>
      <c r="G45" s="7"/>
      <c r="H45" s="7"/>
      <c r="I45" s="7" t="s">
        <v>1030</v>
      </c>
      <c r="J45" s="7"/>
      <c r="K45" s="7"/>
      <c r="L45" s="7" t="s">
        <v>890</v>
      </c>
      <c r="M45" s="7" t="s">
        <v>1058</v>
      </c>
      <c r="N45" s="7"/>
      <c r="O45" s="7"/>
      <c r="P45" s="7"/>
      <c r="Q45" s="7"/>
      <c r="R45" s="7"/>
      <c r="S45" s="7" t="s">
        <v>1119</v>
      </c>
      <c r="T45" s="7"/>
      <c r="U45" s="7"/>
      <c r="V45" s="7"/>
      <c r="W45" s="52" t="s">
        <v>1192</v>
      </c>
      <c r="X45" s="7"/>
      <c r="Y45" s="7"/>
      <c r="Z45" s="7"/>
      <c r="AA45" s="7"/>
      <c r="AB45" s="7"/>
      <c r="AC45" s="7"/>
    </row>
    <row r="46" spans="2:29" ht="39.950000000000003" customHeight="1" x14ac:dyDescent="0.15">
      <c r="B46" s="3"/>
      <c r="C46" s="26">
        <f>ROW()-ROW(GlossaryTable[])</f>
        <v>41</v>
      </c>
      <c r="D46" s="7" t="s">
        <v>991</v>
      </c>
      <c r="E46" s="7"/>
      <c r="F46" s="7"/>
      <c r="G46" s="7"/>
      <c r="H46" s="7"/>
      <c r="I46" s="7" t="s">
        <v>1015</v>
      </c>
      <c r="J46" s="7"/>
      <c r="K46" s="7"/>
      <c r="L46" s="7" t="s">
        <v>891</v>
      </c>
      <c r="M46" s="7"/>
      <c r="N46" s="7"/>
      <c r="O46" s="7"/>
      <c r="P46" s="7"/>
      <c r="Q46" s="7"/>
      <c r="R46" s="7"/>
      <c r="S46" s="7" t="s">
        <v>1120</v>
      </c>
      <c r="T46" s="7"/>
      <c r="U46" s="7"/>
      <c r="V46" s="7"/>
      <c r="W46" s="52" t="s">
        <v>1193</v>
      </c>
      <c r="X46" s="7"/>
      <c r="Y46" s="7"/>
      <c r="Z46" s="7"/>
      <c r="AA46" s="7"/>
      <c r="AB46" s="7"/>
      <c r="AC46" s="7"/>
    </row>
    <row r="47" spans="2:29" ht="39.950000000000003" customHeight="1" x14ac:dyDescent="0.15">
      <c r="B47" s="3"/>
      <c r="C47" s="26">
        <f>ROW()-ROW(GlossaryTable[])</f>
        <v>42</v>
      </c>
      <c r="D47" s="7" t="s">
        <v>992</v>
      </c>
      <c r="E47" s="7"/>
      <c r="F47" s="7"/>
      <c r="G47" s="7"/>
      <c r="H47" s="7"/>
      <c r="I47" s="7"/>
      <c r="J47" s="7"/>
      <c r="K47" s="7"/>
      <c r="L47" s="7"/>
      <c r="M47" s="7"/>
      <c r="N47" s="7"/>
      <c r="O47" s="7"/>
      <c r="P47" s="7"/>
      <c r="Q47" s="7"/>
      <c r="R47" s="7"/>
      <c r="S47" s="7" t="s">
        <v>1122</v>
      </c>
      <c r="T47" s="7"/>
      <c r="U47" s="7"/>
      <c r="V47" s="7"/>
      <c r="W47" s="52" t="s">
        <v>1194</v>
      </c>
      <c r="X47" s="7"/>
      <c r="Y47" s="7"/>
      <c r="Z47" s="7" t="s">
        <v>840</v>
      </c>
      <c r="AA47" s="7"/>
      <c r="AB47" s="7"/>
      <c r="AC47" s="7"/>
    </row>
    <row r="48" spans="2:29" ht="39.950000000000003" customHeight="1" x14ac:dyDescent="0.15">
      <c r="B48" s="3"/>
      <c r="C48" s="26">
        <f>ROW()-ROW(GlossaryTable[])</f>
        <v>43</v>
      </c>
      <c r="D48" s="7" t="s">
        <v>1130</v>
      </c>
      <c r="E48" s="7"/>
      <c r="F48" s="7"/>
      <c r="G48" s="7"/>
      <c r="H48" s="7"/>
      <c r="I48" s="7"/>
      <c r="J48" s="7"/>
      <c r="K48" s="7"/>
      <c r="L48" s="7"/>
      <c r="M48" s="7"/>
      <c r="N48" s="7"/>
      <c r="O48" s="7"/>
      <c r="P48" s="7"/>
      <c r="Q48" s="7"/>
      <c r="R48" s="7"/>
      <c r="S48" s="7" t="s">
        <v>1121</v>
      </c>
      <c r="T48" s="7"/>
      <c r="U48" s="7"/>
      <c r="V48" s="7"/>
      <c r="W48" s="52"/>
      <c r="X48" s="7"/>
      <c r="Y48" s="7"/>
      <c r="Z48" s="7" t="s">
        <v>841</v>
      </c>
      <c r="AA48" s="7"/>
      <c r="AB48" s="7"/>
      <c r="AC48" s="7"/>
    </row>
    <row r="49" spans="2:29" ht="39.950000000000003" customHeight="1" x14ac:dyDescent="0.15">
      <c r="B49" s="3"/>
      <c r="C49" s="26">
        <f>ROW()-ROW(GlossaryTable[])</f>
        <v>44</v>
      </c>
      <c r="D49" s="7" t="s">
        <v>993</v>
      </c>
      <c r="E49" s="7"/>
      <c r="F49" s="7"/>
      <c r="G49" s="7"/>
      <c r="H49" s="7"/>
      <c r="I49" s="7"/>
      <c r="J49" s="7"/>
      <c r="K49" s="7"/>
      <c r="L49" s="7" t="s">
        <v>1112</v>
      </c>
      <c r="M49" s="7"/>
      <c r="N49" s="7"/>
      <c r="O49" s="7"/>
      <c r="P49" s="7"/>
      <c r="Q49" s="7"/>
      <c r="R49" s="7"/>
      <c r="S49" s="7" t="s">
        <v>1123</v>
      </c>
      <c r="T49" s="7"/>
      <c r="U49" s="7"/>
      <c r="V49" s="7"/>
      <c r="W49" s="52" t="s">
        <v>1195</v>
      </c>
      <c r="X49" s="7"/>
      <c r="Y49" s="7"/>
      <c r="Z49" s="7"/>
      <c r="AA49" s="7"/>
      <c r="AB49" s="7"/>
      <c r="AC49" s="7"/>
    </row>
    <row r="50" spans="2:29" ht="39.950000000000003" customHeight="1" x14ac:dyDescent="0.15">
      <c r="B50" s="3"/>
      <c r="C50" s="26">
        <f>ROW()-ROW(GlossaryTable[])</f>
        <v>45</v>
      </c>
      <c r="D50" s="7" t="s">
        <v>1109</v>
      </c>
      <c r="E50" s="7"/>
      <c r="F50" s="7"/>
      <c r="G50" s="7"/>
      <c r="H50" s="7"/>
      <c r="I50" s="7" t="s">
        <v>1110</v>
      </c>
      <c r="J50" s="7"/>
      <c r="K50" s="7"/>
      <c r="L50" s="7"/>
      <c r="M50" s="7" t="s">
        <v>1111</v>
      </c>
      <c r="N50" s="7"/>
      <c r="O50" s="7"/>
      <c r="P50" s="7"/>
      <c r="Q50" s="7"/>
      <c r="R50" s="7"/>
      <c r="S50" s="7" t="s">
        <v>1124</v>
      </c>
      <c r="T50" s="7"/>
      <c r="U50" s="7"/>
      <c r="V50" s="7"/>
      <c r="W50" s="53" t="s">
        <v>1196</v>
      </c>
      <c r="X50" s="7"/>
      <c r="Y50" s="7"/>
      <c r="Z50" s="7"/>
      <c r="AA50" s="7"/>
      <c r="AB50" s="7"/>
      <c r="AC50" s="7"/>
    </row>
    <row r="51" spans="2:29" ht="39.950000000000003" customHeight="1" x14ac:dyDescent="0.15">
      <c r="B51" s="3" t="s">
        <v>1175</v>
      </c>
      <c r="C51" s="26">
        <f>ROW()-ROW(GlossaryTable[])</f>
        <v>46</v>
      </c>
      <c r="D51" s="8" t="s">
        <v>39</v>
      </c>
      <c r="E51" s="8" t="s">
        <v>84</v>
      </c>
      <c r="F51" s="8" t="s">
        <v>558</v>
      </c>
      <c r="G51" s="8" t="s">
        <v>126</v>
      </c>
      <c r="H51" s="8" t="s">
        <v>759</v>
      </c>
      <c r="I51" s="8" t="s">
        <v>1027</v>
      </c>
      <c r="J51" s="8" t="s">
        <v>211</v>
      </c>
      <c r="K51" s="8" t="s">
        <v>690</v>
      </c>
      <c r="L51" s="8" t="s">
        <v>876</v>
      </c>
      <c r="M51" s="8" t="s">
        <v>1059</v>
      </c>
      <c r="N51" s="8" t="s">
        <v>169</v>
      </c>
      <c r="O51" s="8" t="s">
        <v>911</v>
      </c>
      <c r="P51" s="8" t="s">
        <v>798</v>
      </c>
      <c r="Q51" s="8" t="s">
        <v>644</v>
      </c>
      <c r="R51" s="8" t="s">
        <v>300</v>
      </c>
      <c r="S51" s="8" t="s">
        <v>1093</v>
      </c>
      <c r="T51" s="8" t="s">
        <v>959</v>
      </c>
      <c r="U51" s="8" t="s">
        <v>256</v>
      </c>
      <c r="V51" s="8" t="s">
        <v>732</v>
      </c>
      <c r="W51" s="51" t="s">
        <v>343</v>
      </c>
      <c r="X51" s="8" t="s">
        <v>518</v>
      </c>
      <c r="Y51" s="8" t="s">
        <v>386</v>
      </c>
      <c r="Z51" s="8" t="s">
        <v>831</v>
      </c>
      <c r="AA51" s="8" t="s">
        <v>432</v>
      </c>
      <c r="AB51" s="8" t="s">
        <v>475</v>
      </c>
      <c r="AC51" s="8" t="s">
        <v>598</v>
      </c>
    </row>
    <row r="52" spans="2:29" ht="39.950000000000003" customHeight="1" x14ac:dyDescent="0.15">
      <c r="B52" s="3"/>
      <c r="C52" s="26">
        <f>ROW()-ROW(GlossaryTable[])</f>
        <v>47</v>
      </c>
      <c r="D52" s="7" t="s">
        <v>40</v>
      </c>
      <c r="E52" s="7" t="s">
        <v>85</v>
      </c>
      <c r="F52" s="7" t="s">
        <v>559</v>
      </c>
      <c r="G52" s="7" t="s">
        <v>127</v>
      </c>
      <c r="H52" s="7" t="s">
        <v>760</v>
      </c>
      <c r="I52" s="7" t="s">
        <v>1035</v>
      </c>
      <c r="J52" s="7" t="s">
        <v>212</v>
      </c>
      <c r="K52" s="7" t="s">
        <v>691</v>
      </c>
      <c r="L52" s="7" t="s">
        <v>877</v>
      </c>
      <c r="M52" s="7" t="s">
        <v>1060</v>
      </c>
      <c r="N52" s="7" t="s">
        <v>170</v>
      </c>
      <c r="O52" s="7" t="s">
        <v>912</v>
      </c>
      <c r="P52" s="7" t="s">
        <v>799</v>
      </c>
      <c r="Q52" s="7" t="s">
        <v>645</v>
      </c>
      <c r="R52" s="7" t="s">
        <v>301</v>
      </c>
      <c r="S52" s="7" t="s">
        <v>1094</v>
      </c>
      <c r="T52" s="7" t="s">
        <v>960</v>
      </c>
      <c r="U52" s="7" t="s">
        <v>257</v>
      </c>
      <c r="V52" s="7" t="s">
        <v>733</v>
      </c>
      <c r="W52" s="52" t="s">
        <v>344</v>
      </c>
      <c r="X52" s="7" t="s">
        <v>519</v>
      </c>
      <c r="Y52" s="7" t="s">
        <v>387</v>
      </c>
      <c r="Z52" s="7" t="s">
        <v>832</v>
      </c>
      <c r="AA52" s="7" t="s">
        <v>433</v>
      </c>
      <c r="AB52" s="7" t="s">
        <v>476</v>
      </c>
      <c r="AC52" s="7" t="s">
        <v>599</v>
      </c>
    </row>
    <row r="53" spans="2:29" ht="39.950000000000003" customHeight="1" x14ac:dyDescent="0.15">
      <c r="B53" s="3"/>
      <c r="C53" s="26">
        <f>ROW()-ROW(GlossaryTable[])</f>
        <v>48</v>
      </c>
      <c r="D53" s="7" t="s">
        <v>41</v>
      </c>
      <c r="E53" s="7" t="s">
        <v>86</v>
      </c>
      <c r="F53" s="7" t="s">
        <v>560</v>
      </c>
      <c r="G53" s="7" t="s">
        <v>128</v>
      </c>
      <c r="H53" s="7" t="s">
        <v>761</v>
      </c>
      <c r="I53" s="7" t="s">
        <v>1028</v>
      </c>
      <c r="J53" s="7" t="s">
        <v>213</v>
      </c>
      <c r="K53" s="7" t="s">
        <v>692</v>
      </c>
      <c r="L53" s="7" t="s">
        <v>878</v>
      </c>
      <c r="M53" s="7" t="s">
        <v>878</v>
      </c>
      <c r="N53" s="7" t="s">
        <v>171</v>
      </c>
      <c r="O53" s="7" t="s">
        <v>913</v>
      </c>
      <c r="P53" s="7" t="s">
        <v>800</v>
      </c>
      <c r="Q53" s="7" t="s">
        <v>646</v>
      </c>
      <c r="R53" s="7" t="s">
        <v>302</v>
      </c>
      <c r="S53" s="7" t="s">
        <v>1095</v>
      </c>
      <c r="T53" s="7" t="s">
        <v>961</v>
      </c>
      <c r="U53" s="7"/>
      <c r="V53" s="7" t="s">
        <v>734</v>
      </c>
      <c r="W53" s="52" t="s">
        <v>345</v>
      </c>
      <c r="X53" s="7" t="s">
        <v>520</v>
      </c>
      <c r="Y53" s="7" t="s">
        <v>388</v>
      </c>
      <c r="Z53" s="7"/>
      <c r="AA53" s="7"/>
      <c r="AB53" s="7" t="s">
        <v>477</v>
      </c>
      <c r="AC53" s="7" t="s">
        <v>600</v>
      </c>
    </row>
    <row r="54" spans="2:29" ht="39.950000000000003" customHeight="1" x14ac:dyDescent="0.15">
      <c r="B54" s="3"/>
      <c r="C54" s="26">
        <f>ROW()-ROW(GlossaryTable[])</f>
        <v>49</v>
      </c>
      <c r="D54" s="7" t="s">
        <v>42</v>
      </c>
      <c r="E54" s="7" t="s">
        <v>87</v>
      </c>
      <c r="F54" s="7" t="s">
        <v>561</v>
      </c>
      <c r="G54" s="7" t="s">
        <v>129</v>
      </c>
      <c r="H54" s="7" t="s">
        <v>762</v>
      </c>
      <c r="I54" s="7" t="s">
        <v>1029</v>
      </c>
      <c r="J54" s="7" t="s">
        <v>214</v>
      </c>
      <c r="K54" s="7" t="s">
        <v>693</v>
      </c>
      <c r="L54" s="7" t="s">
        <v>879</v>
      </c>
      <c r="M54" s="7" t="s">
        <v>879</v>
      </c>
      <c r="N54" s="7" t="s">
        <v>172</v>
      </c>
      <c r="O54" s="7" t="s">
        <v>172</v>
      </c>
      <c r="P54" s="7" t="s">
        <v>801</v>
      </c>
      <c r="Q54" s="7" t="s">
        <v>647</v>
      </c>
      <c r="R54" s="7" t="s">
        <v>303</v>
      </c>
      <c r="S54" s="7" t="s">
        <v>1096</v>
      </c>
      <c r="T54" s="7" t="s">
        <v>962</v>
      </c>
      <c r="U54" s="7" t="s">
        <v>258</v>
      </c>
      <c r="V54" s="7" t="s">
        <v>735</v>
      </c>
      <c r="W54" s="52" t="s">
        <v>346</v>
      </c>
      <c r="X54" s="7" t="s">
        <v>521</v>
      </c>
      <c r="Y54" s="7" t="s">
        <v>389</v>
      </c>
      <c r="Z54" s="7"/>
      <c r="AA54" s="7" t="s">
        <v>434</v>
      </c>
      <c r="AB54" s="7" t="s">
        <v>478</v>
      </c>
      <c r="AC54" s="7" t="s">
        <v>601</v>
      </c>
    </row>
    <row r="55" spans="2:29" ht="39.950000000000003" customHeight="1" x14ac:dyDescent="0.15">
      <c r="B55" s="3"/>
      <c r="C55" s="26">
        <f>ROW()-ROW(GlossaryTable[])</f>
        <v>50</v>
      </c>
      <c r="D55" s="7" t="s">
        <v>43</v>
      </c>
      <c r="E55" s="7" t="s">
        <v>88</v>
      </c>
      <c r="F55" s="7" t="s">
        <v>562</v>
      </c>
      <c r="G55" s="7" t="s">
        <v>130</v>
      </c>
      <c r="H55" s="7" t="s">
        <v>763</v>
      </c>
      <c r="I55" s="7" t="s">
        <v>1061</v>
      </c>
      <c r="J55" s="7" t="s">
        <v>215</v>
      </c>
      <c r="K55" s="7" t="s">
        <v>694</v>
      </c>
      <c r="L55" s="7" t="s">
        <v>880</v>
      </c>
      <c r="M55" s="7" t="s">
        <v>880</v>
      </c>
      <c r="N55" s="7" t="s">
        <v>173</v>
      </c>
      <c r="O55" s="7" t="s">
        <v>914</v>
      </c>
      <c r="P55" s="7" t="s">
        <v>802</v>
      </c>
      <c r="Q55" s="7" t="s">
        <v>648</v>
      </c>
      <c r="R55" s="7" t="s">
        <v>304</v>
      </c>
      <c r="S55" s="7" t="s">
        <v>1097</v>
      </c>
      <c r="T55" s="7" t="s">
        <v>963</v>
      </c>
      <c r="U55" s="7" t="s">
        <v>259</v>
      </c>
      <c r="V55" s="7" t="s">
        <v>107</v>
      </c>
      <c r="W55" s="52" t="s">
        <v>347</v>
      </c>
      <c r="X55" s="7" t="s">
        <v>522</v>
      </c>
      <c r="Y55" s="7" t="s">
        <v>390</v>
      </c>
      <c r="Z55" s="7"/>
      <c r="AA55" s="7" t="s">
        <v>435</v>
      </c>
      <c r="AB55" s="7" t="s">
        <v>479</v>
      </c>
      <c r="AC55" s="7" t="s">
        <v>602</v>
      </c>
    </row>
    <row r="56" spans="2:29" ht="39.950000000000003" customHeight="1" x14ac:dyDescent="0.15">
      <c r="B56" s="3"/>
      <c r="C56" s="26">
        <f>ROW()-ROW(GlossaryTable[])</f>
        <v>51</v>
      </c>
      <c r="D56" s="7" t="s">
        <v>44</v>
      </c>
      <c r="E56" s="7" t="s">
        <v>89</v>
      </c>
      <c r="F56" s="7" t="s">
        <v>563</v>
      </c>
      <c r="G56" s="7" t="s">
        <v>131</v>
      </c>
      <c r="H56" s="7" t="s">
        <v>1031</v>
      </c>
      <c r="I56" s="7" t="s">
        <v>1031</v>
      </c>
      <c r="J56" s="7" t="s">
        <v>216</v>
      </c>
      <c r="K56" s="7" t="s">
        <v>695</v>
      </c>
      <c r="L56" s="7" t="s">
        <v>881</v>
      </c>
      <c r="M56" s="7" t="s">
        <v>881</v>
      </c>
      <c r="N56" s="7" t="s">
        <v>174</v>
      </c>
      <c r="O56" s="7" t="s">
        <v>915</v>
      </c>
      <c r="P56" s="7" t="s">
        <v>803</v>
      </c>
      <c r="Q56" s="7" t="s">
        <v>649</v>
      </c>
      <c r="R56" s="7" t="s">
        <v>305</v>
      </c>
      <c r="S56" s="7" t="s">
        <v>1098</v>
      </c>
      <c r="T56" s="7" t="s">
        <v>964</v>
      </c>
      <c r="U56" s="7" t="s">
        <v>260</v>
      </c>
      <c r="V56" s="7" t="s">
        <v>736</v>
      </c>
      <c r="W56" s="52" t="s">
        <v>348</v>
      </c>
      <c r="X56" s="7" t="s">
        <v>523</v>
      </c>
      <c r="Y56" s="7" t="s">
        <v>391</v>
      </c>
      <c r="Z56" s="7" t="s">
        <v>833</v>
      </c>
      <c r="AA56" s="7" t="s">
        <v>436</v>
      </c>
      <c r="AB56" s="7" t="s">
        <v>480</v>
      </c>
      <c r="AC56" s="7" t="s">
        <v>603</v>
      </c>
    </row>
    <row r="57" spans="2:29" ht="39.950000000000003" customHeight="1" x14ac:dyDescent="0.15">
      <c r="B57" s="3"/>
      <c r="C57" s="26">
        <f>ROW()-ROW(GlossaryTable[])</f>
        <v>52</v>
      </c>
      <c r="D57" s="7" t="s">
        <v>45</v>
      </c>
      <c r="E57" s="7" t="s">
        <v>90</v>
      </c>
      <c r="F57" s="7" t="s">
        <v>564</v>
      </c>
      <c r="G57" s="7" t="s">
        <v>132</v>
      </c>
      <c r="H57" s="7" t="s">
        <v>764</v>
      </c>
      <c r="I57" s="7" t="s">
        <v>1032</v>
      </c>
      <c r="J57" s="7" t="s">
        <v>217</v>
      </c>
      <c r="K57" s="7" t="s">
        <v>696</v>
      </c>
      <c r="L57" s="7" t="s">
        <v>882</v>
      </c>
      <c r="M57" s="7" t="s">
        <v>882</v>
      </c>
      <c r="N57" s="7" t="s">
        <v>175</v>
      </c>
      <c r="O57" s="7" t="s">
        <v>916</v>
      </c>
      <c r="P57" s="7" t="s">
        <v>804</v>
      </c>
      <c r="Q57" s="7" t="s">
        <v>650</v>
      </c>
      <c r="R57" s="7" t="s">
        <v>306</v>
      </c>
      <c r="S57" s="7" t="s">
        <v>1099</v>
      </c>
      <c r="T57" s="7" t="s">
        <v>965</v>
      </c>
      <c r="U57" s="7" t="s">
        <v>261</v>
      </c>
      <c r="V57" s="7" t="s">
        <v>737</v>
      </c>
      <c r="W57" s="52" t="s">
        <v>349</v>
      </c>
      <c r="X57" s="7" t="s">
        <v>524</v>
      </c>
      <c r="Y57" s="7" t="s">
        <v>392</v>
      </c>
      <c r="Z57" s="7" t="s">
        <v>834</v>
      </c>
      <c r="AA57" s="7" t="s">
        <v>437</v>
      </c>
      <c r="AB57" s="7" t="s">
        <v>481</v>
      </c>
      <c r="AC57" s="7" t="s">
        <v>604</v>
      </c>
    </row>
    <row r="58" spans="2:29" ht="39.950000000000003" customHeight="1" x14ac:dyDescent="0.15">
      <c r="B58" s="3"/>
      <c r="C58" s="26">
        <f>ROW()-ROW(GlossaryTable[])</f>
        <v>53</v>
      </c>
      <c r="D58" s="7" t="s">
        <v>46</v>
      </c>
      <c r="E58" s="7" t="s">
        <v>91</v>
      </c>
      <c r="F58" s="7" t="s">
        <v>565</v>
      </c>
      <c r="G58" s="7" t="s">
        <v>133</v>
      </c>
      <c r="H58" s="7" t="s">
        <v>765</v>
      </c>
      <c r="I58" s="7" t="s">
        <v>765</v>
      </c>
      <c r="J58" s="7" t="s">
        <v>218</v>
      </c>
      <c r="K58" s="7" t="s">
        <v>697</v>
      </c>
      <c r="L58" s="7" t="s">
        <v>46</v>
      </c>
      <c r="M58" s="7" t="s">
        <v>46</v>
      </c>
      <c r="N58" s="7" t="s">
        <v>176</v>
      </c>
      <c r="O58" s="7" t="s">
        <v>176</v>
      </c>
      <c r="P58" s="7" t="s">
        <v>805</v>
      </c>
      <c r="Q58" s="7" t="s">
        <v>651</v>
      </c>
      <c r="R58" s="7" t="s">
        <v>307</v>
      </c>
      <c r="S58" s="7" t="s">
        <v>1100</v>
      </c>
      <c r="T58" s="7" t="s">
        <v>966</v>
      </c>
      <c r="U58" s="7" t="s">
        <v>262</v>
      </c>
      <c r="V58" s="7" t="s">
        <v>133</v>
      </c>
      <c r="W58" s="52" t="s">
        <v>350</v>
      </c>
      <c r="X58" s="7" t="s">
        <v>525</v>
      </c>
      <c r="Y58" s="7" t="s">
        <v>393</v>
      </c>
      <c r="Z58" s="7" t="s">
        <v>565</v>
      </c>
      <c r="AA58" s="7" t="s">
        <v>438</v>
      </c>
      <c r="AB58" s="7" t="s">
        <v>482</v>
      </c>
      <c r="AC58" s="7" t="s">
        <v>605</v>
      </c>
    </row>
    <row r="59" spans="2:29" ht="39.950000000000003" customHeight="1" x14ac:dyDescent="0.15">
      <c r="B59" s="3"/>
      <c r="C59" s="26">
        <f>ROW()-ROW(GlossaryTable[])</f>
        <v>54</v>
      </c>
      <c r="D59" s="7" t="s">
        <v>47</v>
      </c>
      <c r="E59" s="7" t="s">
        <v>92</v>
      </c>
      <c r="F59" s="7" t="s">
        <v>566</v>
      </c>
      <c r="G59" s="7" t="s">
        <v>134</v>
      </c>
      <c r="H59" s="7" t="s">
        <v>766</v>
      </c>
      <c r="I59" s="7" t="s">
        <v>766</v>
      </c>
      <c r="J59" s="7" t="s">
        <v>219</v>
      </c>
      <c r="K59" s="7" t="s">
        <v>698</v>
      </c>
      <c r="L59" s="7" t="s">
        <v>883</v>
      </c>
      <c r="M59" s="7" t="s">
        <v>883</v>
      </c>
      <c r="N59" s="7" t="s">
        <v>177</v>
      </c>
      <c r="O59" s="7" t="s">
        <v>177</v>
      </c>
      <c r="P59" s="7" t="s">
        <v>806</v>
      </c>
      <c r="Q59" s="7" t="s">
        <v>652</v>
      </c>
      <c r="R59" s="7" t="s">
        <v>308</v>
      </c>
      <c r="S59" s="7" t="s">
        <v>1101</v>
      </c>
      <c r="T59" s="7" t="s">
        <v>967</v>
      </c>
      <c r="U59" s="7" t="s">
        <v>263</v>
      </c>
      <c r="V59" s="7" t="s">
        <v>738</v>
      </c>
      <c r="W59" s="52" t="s">
        <v>351</v>
      </c>
      <c r="X59" s="7" t="s">
        <v>526</v>
      </c>
      <c r="Y59" s="7" t="s">
        <v>394</v>
      </c>
      <c r="Z59" s="7" t="s">
        <v>566</v>
      </c>
      <c r="AA59" s="7" t="s">
        <v>439</v>
      </c>
      <c r="AB59" s="7" t="s">
        <v>92</v>
      </c>
      <c r="AC59" s="7" t="s">
        <v>606</v>
      </c>
    </row>
    <row r="60" spans="2:29" ht="39.950000000000003" customHeight="1" x14ac:dyDescent="0.15">
      <c r="B60" s="3"/>
      <c r="C60" s="26">
        <f>ROW()-ROW(GlossaryTable[])</f>
        <v>55</v>
      </c>
      <c r="D60" s="7" t="s">
        <v>48</v>
      </c>
      <c r="E60" s="7" t="s">
        <v>93</v>
      </c>
      <c r="F60" s="7" t="s">
        <v>567</v>
      </c>
      <c r="G60" s="7" t="s">
        <v>135</v>
      </c>
      <c r="H60" s="7" t="s">
        <v>767</v>
      </c>
      <c r="I60" s="7" t="s">
        <v>1038</v>
      </c>
      <c r="J60" s="7" t="s">
        <v>220</v>
      </c>
      <c r="K60" s="7" t="s">
        <v>699</v>
      </c>
      <c r="L60" s="7" t="s">
        <v>884</v>
      </c>
      <c r="M60" s="7" t="s">
        <v>884</v>
      </c>
      <c r="N60" s="7" t="s">
        <v>178</v>
      </c>
      <c r="O60" s="7" t="s">
        <v>917</v>
      </c>
      <c r="P60" s="7" t="s">
        <v>807</v>
      </c>
      <c r="Q60" s="7" t="s">
        <v>653</v>
      </c>
      <c r="R60" s="7" t="s">
        <v>309</v>
      </c>
      <c r="S60" s="7" t="s">
        <v>1102</v>
      </c>
      <c r="T60" s="7" t="s">
        <v>968</v>
      </c>
      <c r="U60" s="7" t="s">
        <v>264</v>
      </c>
      <c r="V60" s="7" t="s">
        <v>739</v>
      </c>
      <c r="W60" s="52" t="s">
        <v>352</v>
      </c>
      <c r="X60" s="7" t="s">
        <v>527</v>
      </c>
      <c r="Y60" s="7" t="s">
        <v>395</v>
      </c>
      <c r="Z60" s="7" t="s">
        <v>835</v>
      </c>
      <c r="AA60" s="7" t="s">
        <v>440</v>
      </c>
      <c r="AB60" s="7" t="s">
        <v>483</v>
      </c>
      <c r="AC60" s="7" t="s">
        <v>607</v>
      </c>
    </row>
    <row r="61" spans="2:29" ht="39.950000000000003" customHeight="1" x14ac:dyDescent="0.15">
      <c r="B61" s="3"/>
      <c r="C61" s="26">
        <f>ROW()-ROW(GlossaryTable[])</f>
        <v>56</v>
      </c>
      <c r="D61" s="7" t="s">
        <v>49</v>
      </c>
      <c r="E61" s="7" t="s">
        <v>94</v>
      </c>
      <c r="F61" s="7" t="s">
        <v>568</v>
      </c>
      <c r="G61" s="7" t="s">
        <v>136</v>
      </c>
      <c r="H61" s="7" t="s">
        <v>768</v>
      </c>
      <c r="I61" s="7" t="s">
        <v>1036</v>
      </c>
      <c r="J61" s="7" t="s">
        <v>221</v>
      </c>
      <c r="K61" s="7" t="s">
        <v>700</v>
      </c>
      <c r="L61" s="7" t="s">
        <v>885</v>
      </c>
      <c r="M61" s="7" t="s">
        <v>885</v>
      </c>
      <c r="N61" s="7" t="s">
        <v>179</v>
      </c>
      <c r="O61" s="7" t="s">
        <v>918</v>
      </c>
      <c r="P61" s="7" t="s">
        <v>808</v>
      </c>
      <c r="Q61" s="7" t="s">
        <v>654</v>
      </c>
      <c r="R61" s="7" t="s">
        <v>310</v>
      </c>
      <c r="S61" s="7" t="s">
        <v>1103</v>
      </c>
      <c r="T61" s="7" t="s">
        <v>969</v>
      </c>
      <c r="U61" s="7" t="s">
        <v>265</v>
      </c>
      <c r="V61" s="7" t="s">
        <v>740</v>
      </c>
      <c r="W61" s="52" t="s">
        <v>353</v>
      </c>
      <c r="X61" s="7" t="s">
        <v>528</v>
      </c>
      <c r="Y61" s="7" t="s">
        <v>396</v>
      </c>
      <c r="Z61" s="7" t="s">
        <v>836</v>
      </c>
      <c r="AA61" s="7" t="s">
        <v>441</v>
      </c>
      <c r="AB61" s="7" t="s">
        <v>484</v>
      </c>
      <c r="AC61" s="7" t="s">
        <v>608</v>
      </c>
    </row>
    <row r="62" spans="2:29" ht="39.950000000000003" customHeight="1" x14ac:dyDescent="0.15">
      <c r="B62" s="3"/>
      <c r="C62" s="26">
        <f>ROW()-ROW(GlossaryTable[])</f>
        <v>57</v>
      </c>
      <c r="D62" s="7" t="s">
        <v>50</v>
      </c>
      <c r="E62" s="7" t="s">
        <v>95</v>
      </c>
      <c r="F62" s="7" t="s">
        <v>569</v>
      </c>
      <c r="G62" s="7" t="s">
        <v>137</v>
      </c>
      <c r="H62" s="7" t="s">
        <v>769</v>
      </c>
      <c r="I62" s="7" t="s">
        <v>1037</v>
      </c>
      <c r="J62" s="7" t="s">
        <v>222</v>
      </c>
      <c r="K62" s="7" t="s">
        <v>701</v>
      </c>
      <c r="L62" s="7" t="s">
        <v>886</v>
      </c>
      <c r="M62" s="7" t="s">
        <v>886</v>
      </c>
      <c r="N62" s="7" t="s">
        <v>180</v>
      </c>
      <c r="O62" s="7" t="s">
        <v>919</v>
      </c>
      <c r="P62" s="7" t="s">
        <v>809</v>
      </c>
      <c r="Q62" s="7" t="s">
        <v>655</v>
      </c>
      <c r="R62" s="7" t="s">
        <v>311</v>
      </c>
      <c r="S62" s="7" t="s">
        <v>1104</v>
      </c>
      <c r="T62" s="7" t="s">
        <v>970</v>
      </c>
      <c r="U62" s="7" t="s">
        <v>266</v>
      </c>
      <c r="V62" s="7" t="s">
        <v>741</v>
      </c>
      <c r="W62" s="52" t="s">
        <v>1197</v>
      </c>
      <c r="X62" s="7" t="s">
        <v>529</v>
      </c>
      <c r="Y62" s="7" t="s">
        <v>397</v>
      </c>
      <c r="Z62" s="7" t="s">
        <v>837</v>
      </c>
      <c r="AA62" s="7" t="s">
        <v>442</v>
      </c>
      <c r="AB62" s="7" t="s">
        <v>485</v>
      </c>
      <c r="AC62" s="7" t="s">
        <v>582</v>
      </c>
    </row>
    <row r="63" spans="2:29" ht="39.950000000000003" customHeight="1" x14ac:dyDescent="0.15">
      <c r="B63" s="3"/>
      <c r="C63" s="26">
        <f>ROW()-ROW(GlossaryTable[])</f>
        <v>58</v>
      </c>
      <c r="D63" s="7" t="s">
        <v>994</v>
      </c>
      <c r="E63" s="7"/>
      <c r="F63" s="7"/>
      <c r="G63" s="7"/>
      <c r="H63" s="7"/>
      <c r="I63" s="7" t="s">
        <v>1033</v>
      </c>
      <c r="J63" s="7"/>
      <c r="K63" s="7"/>
      <c r="L63" s="7" t="s">
        <v>887</v>
      </c>
      <c r="M63" s="7" t="s">
        <v>887</v>
      </c>
      <c r="N63" s="7"/>
      <c r="O63" s="7"/>
      <c r="P63" s="7"/>
      <c r="Q63" s="7"/>
      <c r="R63" s="7"/>
      <c r="S63" s="7" t="s">
        <v>1127</v>
      </c>
      <c r="T63" s="7"/>
      <c r="U63" s="7"/>
      <c r="V63" s="7"/>
      <c r="W63" s="54"/>
      <c r="X63" s="7"/>
      <c r="Y63" s="7"/>
      <c r="Z63" s="7"/>
      <c r="AA63" s="7"/>
      <c r="AB63" s="7"/>
      <c r="AC63" s="7"/>
    </row>
    <row r="64" spans="2:29" ht="39.950000000000003" customHeight="1" x14ac:dyDescent="0.15">
      <c r="B64" s="3"/>
      <c r="C64" s="26">
        <f>ROW()-ROW(GlossaryTable[])</f>
        <v>59</v>
      </c>
      <c r="D64" s="7" t="s">
        <v>995</v>
      </c>
      <c r="E64" s="7"/>
      <c r="F64" s="7"/>
      <c r="G64" s="7"/>
      <c r="H64" s="7"/>
      <c r="I64" s="7"/>
      <c r="J64" s="7"/>
      <c r="K64" s="7"/>
      <c r="L64" s="7"/>
      <c r="M64" s="7"/>
      <c r="N64" s="7"/>
      <c r="O64" s="7"/>
      <c r="P64" s="7"/>
      <c r="Q64" s="7"/>
      <c r="R64" s="7"/>
      <c r="S64" s="7" t="s">
        <v>1126</v>
      </c>
      <c r="T64" s="7"/>
      <c r="U64" s="7"/>
      <c r="V64" s="7"/>
      <c r="W64" s="54"/>
      <c r="X64" s="7"/>
      <c r="Y64" s="7"/>
      <c r="Z64" s="7" t="s">
        <v>838</v>
      </c>
      <c r="AA64" s="7"/>
      <c r="AB64" s="7"/>
      <c r="AC64" s="7"/>
    </row>
    <row r="65" spans="2:29" ht="39.950000000000003" customHeight="1" x14ac:dyDescent="0.15">
      <c r="B65" s="3"/>
      <c r="C65" s="26">
        <f>ROW()-ROW(GlossaryTable[])</f>
        <v>60</v>
      </c>
      <c r="D65" s="7" t="s">
        <v>996</v>
      </c>
      <c r="E65" s="7"/>
      <c r="F65" s="7"/>
      <c r="G65" s="7"/>
      <c r="H65" s="7"/>
      <c r="I65" s="7"/>
      <c r="J65" s="7"/>
      <c r="K65" s="7"/>
      <c r="L65" s="7"/>
      <c r="M65" s="7"/>
      <c r="N65" s="7"/>
      <c r="O65" s="7"/>
      <c r="P65" s="7"/>
      <c r="Q65" s="7"/>
      <c r="R65" s="7"/>
      <c r="S65" s="7" t="s">
        <v>1125</v>
      </c>
      <c r="T65" s="7"/>
      <c r="U65" s="7"/>
      <c r="V65" s="7"/>
      <c r="W65" s="55"/>
      <c r="X65" s="7"/>
      <c r="Y65" s="7"/>
      <c r="Z65" s="7" t="s">
        <v>839</v>
      </c>
      <c r="AA65" s="7"/>
      <c r="AB65" s="7"/>
      <c r="AC65" s="7"/>
    </row>
  </sheetData>
  <conditionalFormatting sqref="A5:V5 X5:XFD5">
    <cfRule type="expression" dxfId="35" priority="4">
      <formula>OR(A$4&lt;&gt;"",A$5&lt;&gt;"")</formula>
    </cfRule>
  </conditionalFormatting>
  <conditionalFormatting sqref="A66:XFD1048576 A6:V65 X6:XFD65">
    <cfRule type="expression" dxfId="34" priority="15">
      <formula>LEFT(A6,1)="-"</formula>
    </cfRule>
    <cfRule type="expression" dxfId="33" priority="16">
      <formula>AND($B6&lt;&gt;"",A$4&lt;&gt;"",ROW()&gt;4)</formula>
    </cfRule>
  </conditionalFormatting>
  <conditionalFormatting sqref="W5">
    <cfRule type="expression" dxfId="32" priority="1">
      <formula>OR(W$3&lt;&gt;"",W$4&lt;&gt;"")</formula>
    </cfRule>
  </conditionalFormatting>
  <conditionalFormatting sqref="W63:W65">
    <cfRule type="expression" dxfId="31" priority="2">
      <formula>LEFT(W63,1)="-"</formula>
    </cfRule>
    <cfRule type="expression" dxfId="30" priority="3">
      <formula>AND($B63&lt;&gt;"",W$3&lt;&gt;"",ROW()&gt;4)</formula>
    </cfRule>
  </conditionalFormatting>
  <hyperlinks>
    <hyperlink ref="V4" display="Norwegian"/>
  </hyperlinks>
  <pageMargins left="0.11811023622047245" right="0.15748031496062992" top="0.31496062992125984" bottom="0.35433070866141736" header="0.15748031496062992" footer="0.19685039370078741"/>
  <pageSetup paperSize="9" scale="68"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7</vt:i4>
      </vt:variant>
    </vt:vector>
  </HeadingPairs>
  <TitlesOfParts>
    <vt:vector size="10" baseType="lpstr">
      <vt:lpstr>Introduction</vt:lpstr>
      <vt:lpstr>Translation tool</vt:lpstr>
      <vt:lpstr>Glossary</vt:lpstr>
      <vt:lpstr>Introduction!Introduction</vt:lpstr>
      <vt:lpstr>Languages</vt:lpstr>
      <vt:lpstr>'Translation tool'!SourceLanguage</vt:lpstr>
      <vt:lpstr>'Translation tool'!TargetLanguage</vt:lpstr>
      <vt:lpstr>Glossary!Title</vt:lpstr>
      <vt:lpstr>Introduction!Title</vt:lpstr>
      <vt:lpstr>'Translation tool'!Title</vt:lpstr>
    </vt:vector>
  </TitlesOfParts>
  <Company>ALV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Gilbert Crauwels</dc:creator>
  <cp:lastModifiedBy>Gilbert Crauwels</cp:lastModifiedBy>
  <cp:lastPrinted>2013-06-27T10:06:07Z</cp:lastPrinted>
  <dcterms:created xsi:type="dcterms:W3CDTF">2011-09-05T08:27:05Z</dcterms:created>
  <dcterms:modified xsi:type="dcterms:W3CDTF">2013-07-05T09:18:06Z</dcterms:modified>
</cp:coreProperties>
</file>